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Csilla\Desktop\"/>
    </mc:Choice>
  </mc:AlternateContent>
  <xr:revisionPtr revIDLastSave="0" documentId="8_{3A8A55FA-0E48-4C08-95F7-8AEFDE77FFDB}" xr6:coauthVersionLast="47" xr6:coauthVersionMax="47" xr10:uidLastSave="{00000000-0000-0000-0000-000000000000}"/>
  <bookViews>
    <workbookView xWindow="-108" yWindow="-108" windowWidth="23256" windowHeight="12456" activeTab="1" xr2:uid="{DF88EFB7-D2E1-4EC4-A69B-070A6C82FB5B}"/>
  </bookViews>
  <sheets>
    <sheet name="Munka1" sheetId="1" r:id="rId1"/>
    <sheet name="Munk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7" i="2" l="1"/>
  <c r="F97" i="2"/>
  <c r="E97" i="2"/>
  <c r="H96" i="2"/>
  <c r="G96" i="2"/>
  <c r="F96" i="2"/>
  <c r="E96" i="2"/>
  <c r="C96" i="2"/>
  <c r="B96" i="2"/>
  <c r="D96" i="2" s="1"/>
  <c r="K95" i="2"/>
  <c r="H95" i="2"/>
  <c r="G95" i="2"/>
  <c r="E95" i="2"/>
  <c r="C95" i="2"/>
  <c r="B95" i="2"/>
  <c r="D95" i="2" s="1"/>
  <c r="H94" i="2"/>
  <c r="G94" i="2"/>
  <c r="E94" i="2"/>
  <c r="C94" i="2"/>
  <c r="B94" i="2"/>
  <c r="D94" i="2" s="1"/>
  <c r="K93" i="2"/>
  <c r="H93" i="2"/>
  <c r="G93" i="2"/>
  <c r="F93" i="2"/>
  <c r="E93" i="2"/>
  <c r="D93" i="2"/>
  <c r="C93" i="2"/>
  <c r="B93" i="2"/>
  <c r="H92" i="2"/>
  <c r="G92" i="2"/>
  <c r="E92" i="2"/>
  <c r="D92" i="2"/>
  <c r="C92" i="2"/>
  <c r="B92" i="2"/>
  <c r="H91" i="2"/>
  <c r="G91" i="2"/>
  <c r="E91" i="2"/>
  <c r="C91" i="2"/>
  <c r="B91" i="2"/>
  <c r="D91" i="2" s="1"/>
  <c r="K90" i="2"/>
  <c r="H90" i="2"/>
  <c r="G90" i="2"/>
  <c r="G97" i="2" s="1"/>
  <c r="E90" i="2"/>
  <c r="C90" i="2"/>
  <c r="B90" i="2"/>
  <c r="D90" i="2" s="1"/>
  <c r="J90" i="2" s="1"/>
  <c r="H89" i="2"/>
  <c r="G89" i="2"/>
  <c r="F89" i="2"/>
  <c r="E89" i="2"/>
  <c r="C89" i="2"/>
  <c r="B89" i="2"/>
  <c r="B97" i="2" s="1"/>
  <c r="K88" i="2"/>
  <c r="H88" i="2"/>
  <c r="G88" i="2"/>
  <c r="F88" i="2"/>
  <c r="E88" i="2"/>
  <c r="C88" i="2"/>
  <c r="D88" i="2" s="1"/>
  <c r="B88" i="2"/>
  <c r="H87" i="2"/>
  <c r="G87" i="2"/>
  <c r="F87" i="2"/>
  <c r="E87" i="2"/>
  <c r="D87" i="2"/>
  <c r="C87" i="2"/>
  <c r="C97" i="2" s="1"/>
  <c r="B87" i="2"/>
  <c r="L81" i="2"/>
  <c r="K81" i="2"/>
  <c r="J81" i="2"/>
  <c r="H81" i="2"/>
  <c r="F81" i="2"/>
  <c r="E81" i="2"/>
  <c r="D81" i="2"/>
  <c r="C81" i="2"/>
  <c r="B81" i="2"/>
  <c r="L80" i="2"/>
  <c r="G80" i="2"/>
  <c r="I80" i="2" s="1"/>
  <c r="B80" i="2"/>
  <c r="L79" i="2"/>
  <c r="I79" i="2"/>
  <c r="G79" i="2"/>
  <c r="B79" i="2"/>
  <c r="L78" i="2"/>
  <c r="K78" i="2"/>
  <c r="J78" i="2"/>
  <c r="H78" i="2"/>
  <c r="G78" i="2"/>
  <c r="I78" i="2" s="1"/>
  <c r="F78" i="2"/>
  <c r="C78" i="2"/>
  <c r="B78" i="2"/>
  <c r="L77" i="2"/>
  <c r="K77" i="2"/>
  <c r="J77" i="2"/>
  <c r="H77" i="2"/>
  <c r="G77" i="2"/>
  <c r="I77" i="2" s="1"/>
  <c r="I81" i="2" s="1"/>
  <c r="F77" i="2"/>
  <c r="D77" i="2"/>
  <c r="C77" i="2"/>
  <c r="B77" i="2"/>
  <c r="J72" i="2"/>
  <c r="I72" i="2"/>
  <c r="H72" i="2"/>
  <c r="E72" i="2"/>
  <c r="D72" i="2"/>
  <c r="C72" i="2"/>
  <c r="B72" i="2"/>
  <c r="K71" i="2"/>
  <c r="G71" i="2"/>
  <c r="F71" i="2"/>
  <c r="K70" i="2"/>
  <c r="I70" i="2"/>
  <c r="H70" i="2"/>
  <c r="F70" i="2"/>
  <c r="G70" i="2" s="1"/>
  <c r="D70" i="2"/>
  <c r="B70" i="2"/>
  <c r="K69" i="2"/>
  <c r="F69" i="2" s="1"/>
  <c r="G69" i="2" s="1"/>
  <c r="I69" i="2"/>
  <c r="H69" i="2"/>
  <c r="D69" i="2"/>
  <c r="B69" i="2"/>
  <c r="K68" i="2"/>
  <c r="G68" i="2"/>
  <c r="F68" i="2"/>
  <c r="K67" i="2"/>
  <c r="F67" i="2"/>
  <c r="G67" i="2" s="1"/>
  <c r="K66" i="2"/>
  <c r="K91" i="2" s="1"/>
  <c r="I66" i="2"/>
  <c r="H66" i="2"/>
  <c r="F66" i="2"/>
  <c r="G66" i="2" s="1"/>
  <c r="D66" i="2"/>
  <c r="C66" i="2"/>
  <c r="K65" i="2"/>
  <c r="F65" i="2"/>
  <c r="G65" i="2" s="1"/>
  <c r="K64" i="2"/>
  <c r="F64" i="2" s="1"/>
  <c r="G64" i="2" s="1"/>
  <c r="I64" i="2"/>
  <c r="H64" i="2"/>
  <c r="D64" i="2"/>
  <c r="C64" i="2"/>
  <c r="K63" i="2"/>
  <c r="K72" i="2" s="1"/>
  <c r="I63" i="2"/>
  <c r="H63" i="2"/>
  <c r="F63" i="2"/>
  <c r="D63" i="2"/>
  <c r="B63" i="2"/>
  <c r="K62" i="2"/>
  <c r="I62" i="2"/>
  <c r="H62" i="2"/>
  <c r="F62" i="2"/>
  <c r="G62" i="2" s="1"/>
  <c r="E62" i="2"/>
  <c r="D62" i="2"/>
  <c r="B62" i="2"/>
  <c r="G57" i="2"/>
  <c r="D57" i="2"/>
  <c r="C57" i="2"/>
  <c r="B57" i="2"/>
  <c r="G56" i="2"/>
  <c r="E56" i="2"/>
  <c r="F56" i="2" s="1"/>
  <c r="D56" i="2"/>
  <c r="C56" i="2"/>
  <c r="B56" i="2"/>
  <c r="G55" i="2"/>
  <c r="F55" i="2"/>
  <c r="E55" i="2"/>
  <c r="D55" i="2"/>
  <c r="C55" i="2"/>
  <c r="B55" i="2"/>
  <c r="G54" i="2"/>
  <c r="F54" i="2"/>
  <c r="E54" i="2"/>
  <c r="D54" i="2"/>
  <c r="C54" i="2"/>
  <c r="B54" i="2"/>
  <c r="G53" i="2"/>
  <c r="E53" i="2"/>
  <c r="F53" i="2" s="1"/>
  <c r="D53" i="2"/>
  <c r="C53" i="2"/>
  <c r="B53" i="2"/>
  <c r="G52" i="2"/>
  <c r="E52" i="2"/>
  <c r="F52" i="2" s="1"/>
  <c r="D52" i="2"/>
  <c r="C52" i="2"/>
  <c r="B52" i="2"/>
  <c r="G51" i="2"/>
  <c r="E51" i="2"/>
  <c r="F51" i="2" s="1"/>
  <c r="D51" i="2"/>
  <c r="C51" i="2"/>
  <c r="B51" i="2"/>
  <c r="G50" i="2"/>
  <c r="F50" i="2"/>
  <c r="E50" i="2"/>
  <c r="D50" i="2"/>
  <c r="C50" i="2"/>
  <c r="B50" i="2"/>
  <c r="G49" i="2"/>
  <c r="E49" i="2"/>
  <c r="F49" i="2" s="1"/>
  <c r="D49" i="2"/>
  <c r="C49" i="2"/>
  <c r="B49" i="2"/>
  <c r="G48" i="2"/>
  <c r="E48" i="2"/>
  <c r="F48" i="2" s="1"/>
  <c r="D48" i="2"/>
  <c r="C48" i="2"/>
  <c r="B48" i="2"/>
  <c r="L43" i="2"/>
  <c r="K43" i="2"/>
  <c r="J43" i="2"/>
  <c r="H43" i="2"/>
  <c r="F43" i="2"/>
  <c r="E43" i="2"/>
  <c r="D43" i="2"/>
  <c r="C43" i="2"/>
  <c r="B43" i="2"/>
  <c r="M42" i="2"/>
  <c r="G42" i="2" s="1"/>
  <c r="I42" i="2" s="1"/>
  <c r="L42" i="2"/>
  <c r="K42" i="2"/>
  <c r="J42" i="2"/>
  <c r="H42" i="2"/>
  <c r="F42" i="2"/>
  <c r="B42" i="2"/>
  <c r="M41" i="2"/>
  <c r="G41" i="2" s="1"/>
  <c r="L41" i="2"/>
  <c r="K41" i="2"/>
  <c r="J41" i="2"/>
  <c r="H41" i="2"/>
  <c r="F41" i="2"/>
  <c r="B41" i="2"/>
  <c r="M40" i="2"/>
  <c r="L40" i="2"/>
  <c r="K40" i="2"/>
  <c r="J40" i="2"/>
  <c r="H40" i="2"/>
  <c r="G40" i="2"/>
  <c r="I40" i="2" s="1"/>
  <c r="F40" i="2"/>
  <c r="B40" i="2"/>
  <c r="M39" i="2"/>
  <c r="G39" i="2" s="1"/>
  <c r="I39" i="2" s="1"/>
  <c r="L39" i="2"/>
  <c r="K39" i="2"/>
  <c r="J39" i="2"/>
  <c r="H39" i="2"/>
  <c r="F39" i="2"/>
  <c r="B39" i="2"/>
  <c r="M38" i="2"/>
  <c r="M43" i="2" s="1"/>
  <c r="L38" i="2"/>
  <c r="K38" i="2"/>
  <c r="J38" i="2"/>
  <c r="H38" i="2"/>
  <c r="G38" i="2"/>
  <c r="I38" i="2" s="1"/>
  <c r="F38" i="2"/>
  <c r="B38" i="2"/>
  <c r="M37" i="2"/>
  <c r="L37" i="2"/>
  <c r="K37" i="2"/>
  <c r="J37" i="2"/>
  <c r="H37" i="2"/>
  <c r="G37" i="2"/>
  <c r="I37" i="2" s="1"/>
  <c r="F37" i="2"/>
  <c r="B37" i="2"/>
  <c r="M36" i="2"/>
  <c r="L36" i="2"/>
  <c r="K36" i="2"/>
  <c r="J36" i="2"/>
  <c r="H36" i="2"/>
  <c r="G36" i="2"/>
  <c r="I90" i="2" s="1"/>
  <c r="F36" i="2"/>
  <c r="B36" i="2"/>
  <c r="M35" i="2"/>
  <c r="L35" i="2"/>
  <c r="K35" i="2"/>
  <c r="J35" i="2"/>
  <c r="H35" i="2"/>
  <c r="G35" i="2"/>
  <c r="I35" i="2" s="1"/>
  <c r="F35" i="2"/>
  <c r="B35" i="2"/>
  <c r="M34" i="2"/>
  <c r="L34" i="2"/>
  <c r="K34" i="2"/>
  <c r="J34" i="2"/>
  <c r="H34" i="2"/>
  <c r="G34" i="2"/>
  <c r="F34" i="2"/>
  <c r="B34" i="2"/>
  <c r="M33" i="2"/>
  <c r="L33" i="2"/>
  <c r="K33" i="2"/>
  <c r="J33" i="2"/>
  <c r="I33" i="2"/>
  <c r="H33" i="2"/>
  <c r="G33" i="2"/>
  <c r="F33" i="2"/>
  <c r="B33" i="2"/>
  <c r="L28" i="2"/>
  <c r="K28" i="2"/>
  <c r="J28" i="2"/>
  <c r="H28" i="2"/>
  <c r="F28" i="2"/>
  <c r="E28" i="2"/>
  <c r="D28" i="2"/>
  <c r="C28" i="2"/>
  <c r="B28" i="2"/>
  <c r="M27" i="2"/>
  <c r="L27" i="2"/>
  <c r="K27" i="2"/>
  <c r="H27" i="2"/>
  <c r="G27" i="2"/>
  <c r="I27" i="2" s="1"/>
  <c r="D27" i="2"/>
  <c r="B27" i="2"/>
  <c r="M26" i="2"/>
  <c r="G26" i="2"/>
  <c r="I26" i="2" s="1"/>
  <c r="M25" i="2"/>
  <c r="G25" i="2" s="1"/>
  <c r="I25" i="2" s="1"/>
  <c r="L25" i="2"/>
  <c r="K25" i="2"/>
  <c r="H25" i="2"/>
  <c r="D25" i="2"/>
  <c r="B25" i="2"/>
  <c r="M24" i="2"/>
  <c r="I24" i="2"/>
  <c r="G24" i="2"/>
  <c r="M23" i="2"/>
  <c r="G23" i="2"/>
  <c r="I23" i="2" s="1"/>
  <c r="M22" i="2"/>
  <c r="I22" i="2"/>
  <c r="G22" i="2"/>
  <c r="M21" i="2"/>
  <c r="G21" i="2" s="1"/>
  <c r="I21" i="2" s="1"/>
  <c r="L21" i="2"/>
  <c r="K21" i="2"/>
  <c r="H21" i="2"/>
  <c r="D21" i="2"/>
  <c r="B21" i="2"/>
  <c r="M20" i="2"/>
  <c r="G20" i="2" s="1"/>
  <c r="I20" i="2" s="1"/>
  <c r="L20" i="2"/>
  <c r="K20" i="2"/>
  <c r="H20" i="2"/>
  <c r="D20" i="2"/>
  <c r="B20" i="2"/>
  <c r="M19" i="2"/>
  <c r="G19" i="2" s="1"/>
  <c r="L19" i="2"/>
  <c r="K19" i="2"/>
  <c r="H19" i="2"/>
  <c r="E19" i="2"/>
  <c r="D19" i="2"/>
  <c r="B19" i="2"/>
  <c r="H14" i="2"/>
  <c r="G14" i="2"/>
  <c r="E14" i="2"/>
  <c r="C14" i="2"/>
  <c r="B14" i="2"/>
  <c r="I13" i="2"/>
  <c r="K96" i="2" s="1"/>
  <c r="H13" i="2"/>
  <c r="G13" i="2"/>
  <c r="E13" i="2"/>
  <c r="C13" i="2"/>
  <c r="I12" i="2"/>
  <c r="D12" i="2" s="1"/>
  <c r="H12" i="2"/>
  <c r="G12" i="2"/>
  <c r="E12" i="2"/>
  <c r="C12" i="2"/>
  <c r="I11" i="2"/>
  <c r="D11" i="2" s="1"/>
  <c r="H11" i="2"/>
  <c r="G11" i="2"/>
  <c r="E11" i="2"/>
  <c r="C11" i="2"/>
  <c r="I10" i="2"/>
  <c r="K92" i="2" s="1"/>
  <c r="H10" i="2"/>
  <c r="G10" i="2"/>
  <c r="E10" i="2"/>
  <c r="D10" i="2"/>
  <c r="F10" i="2" s="1"/>
  <c r="C10" i="2"/>
  <c r="I9" i="2"/>
  <c r="H9" i="2"/>
  <c r="G9" i="2"/>
  <c r="E9" i="2"/>
  <c r="D9" i="2"/>
  <c r="F9" i="2" s="1"/>
  <c r="C9" i="2"/>
  <c r="I8" i="2"/>
  <c r="G8" i="2"/>
  <c r="D8" i="2"/>
  <c r="F8" i="2" s="1"/>
  <c r="C8" i="2"/>
  <c r="I7" i="2"/>
  <c r="K89" i="2" s="1"/>
  <c r="H7" i="2"/>
  <c r="G7" i="2"/>
  <c r="E7" i="2"/>
  <c r="C7" i="2"/>
  <c r="I6" i="2"/>
  <c r="D6" i="2" s="1"/>
  <c r="H6" i="2"/>
  <c r="G6" i="2"/>
  <c r="E6" i="2"/>
  <c r="C6" i="2"/>
  <c r="I5" i="2"/>
  <c r="K87" i="2" s="1"/>
  <c r="H5" i="2"/>
  <c r="G5" i="2"/>
  <c r="E5" i="2"/>
  <c r="D5" i="2"/>
  <c r="C5" i="2"/>
  <c r="D23" i="1"/>
  <c r="D28" i="1" s="1"/>
  <c r="G21" i="1"/>
  <c r="G16" i="1"/>
  <c r="G28" i="1" s="1"/>
  <c r="D16" i="1"/>
  <c r="I95" i="2" l="1"/>
  <c r="J95" i="2" s="1"/>
  <c r="I41" i="2"/>
  <c r="J92" i="2"/>
  <c r="G28" i="2"/>
  <c r="I19" i="2"/>
  <c r="I28" i="2" s="1"/>
  <c r="F72" i="2"/>
  <c r="I88" i="2"/>
  <c r="J88" i="2" s="1"/>
  <c r="F6" i="2"/>
  <c r="D14" i="2"/>
  <c r="F57" i="2"/>
  <c r="G43" i="2"/>
  <c r="F11" i="2"/>
  <c r="I93" i="2"/>
  <c r="J93" i="2" s="1"/>
  <c r="F12" i="2"/>
  <c r="I94" i="2"/>
  <c r="J94" i="2" s="1"/>
  <c r="F5" i="2"/>
  <c r="I34" i="2"/>
  <c r="G63" i="2"/>
  <c r="G72" i="2" s="1"/>
  <c r="I14" i="2"/>
  <c r="M28" i="2"/>
  <c r="I36" i="2"/>
  <c r="I43" i="2" s="1"/>
  <c r="E57" i="2"/>
  <c r="D89" i="2"/>
  <c r="I92" i="2"/>
  <c r="I87" i="2"/>
  <c r="D13" i="2"/>
  <c r="J87" i="2"/>
  <c r="G81" i="2"/>
  <c r="I91" i="2"/>
  <c r="J91" i="2" s="1"/>
  <c r="D7" i="2"/>
  <c r="K94" i="2"/>
  <c r="K97" i="2" s="1"/>
  <c r="G23" i="1"/>
  <c r="I89" i="2" l="1"/>
  <c r="F7" i="2"/>
  <c r="F14" i="2" s="1"/>
  <c r="I96" i="2"/>
  <c r="J96" i="2" s="1"/>
  <c r="F13" i="2"/>
  <c r="J89" i="2"/>
  <c r="J97" i="2" s="1"/>
  <c r="D97" i="2"/>
  <c r="I97" i="2" l="1"/>
</calcChain>
</file>

<file path=xl/sharedStrings.xml><?xml version="1.0" encoding="utf-8"?>
<sst xmlns="http://schemas.openxmlformats.org/spreadsheetml/2006/main" count="198" uniqueCount="88">
  <si>
    <t>KÖLTSÉGVETÉS MÉRLEGE</t>
  </si>
  <si>
    <t>2020.</t>
  </si>
  <si>
    <t xml:space="preserve">        Ft-ban</t>
  </si>
  <si>
    <t xml:space="preserve">Bevétel </t>
  </si>
  <si>
    <t>Kiadás</t>
  </si>
  <si>
    <t xml:space="preserve">Megnevezés </t>
  </si>
  <si>
    <t>Előirányzat</t>
  </si>
  <si>
    <t xml:space="preserve">B1. Működési célú támogatások államháztartáson belülről </t>
  </si>
  <si>
    <t>K1. Személyi juttatás</t>
  </si>
  <si>
    <t xml:space="preserve">B3. Közhatalmi bevételek </t>
  </si>
  <si>
    <t xml:space="preserve">K2. Munkaadót terhelő járulékok és szociális hozzájárulási adó </t>
  </si>
  <si>
    <t xml:space="preserve">B4. Működési bevételek </t>
  </si>
  <si>
    <t xml:space="preserve">K3. Dologi kiadások </t>
  </si>
  <si>
    <t>B6. Működési célú átvett pénzeszközök</t>
  </si>
  <si>
    <t>K4. Ellátottak pénzbeli juttatásai</t>
  </si>
  <si>
    <t xml:space="preserve">K5. Egyéb működési célú kiadások </t>
  </si>
  <si>
    <t xml:space="preserve">      Ebből: Általános tartalék </t>
  </si>
  <si>
    <t xml:space="preserve">                 Céltartalék </t>
  </si>
  <si>
    <t>A. MŰKÖDÉSI KÖLTSÉGVETÉSI BEVÉTELEK ÖSSZESEN (B1+B3+B4+B6)</t>
  </si>
  <si>
    <t>A. MŰKÖDÉSI KÖLTSÉGVETÉSI KIADÁSOK ÖSSZESEN (K1. …+K5.)</t>
  </si>
  <si>
    <t xml:space="preserve">B2. Felhalmozási célú támogatások államháztartáson belülről </t>
  </si>
  <si>
    <t xml:space="preserve">K6. Beruházások </t>
  </si>
  <si>
    <t xml:space="preserve">B5. Felhalmozási bevételek </t>
  </si>
  <si>
    <t xml:space="preserve">K7. Felújítások </t>
  </si>
  <si>
    <t xml:space="preserve">B7. Felhalmozási célú átvett pénzeszközök </t>
  </si>
  <si>
    <t xml:space="preserve">K8. Egyéb felhalmozási célú kiadások </t>
  </si>
  <si>
    <t>B. FELHALMOZÁSI KÖLTSÉGVETÉSI BEVÉTELEK ÖSSZESEN (B2.+B5.+B7.)</t>
  </si>
  <si>
    <t>B. FELHALMOZÁSI KÖLTSÉGVETÉSI KIADÁSOK ÖSSZESEN (K6. …+K8.)</t>
  </si>
  <si>
    <t>C. KÖLTSÉGVETÉSI BEVÉTELEK ÖSSZESEN ( A+B)</t>
  </si>
  <si>
    <t>C. KÖLTSÉGVETÉSI KIADÁSOK ÖSSZESEN (A+B)</t>
  </si>
  <si>
    <t xml:space="preserve">D. FINANSZÍROZÁSI BEVÉTELEK (B8.) ÖSSZESEN </t>
  </si>
  <si>
    <t>D. FINANSZÍROZÁSI KIADÁSOK (K9.) ÖSSZESEN</t>
  </si>
  <si>
    <t xml:space="preserve">Ebből: B8131. Előző évi költségvetési maradvány igénybevétele </t>
  </si>
  <si>
    <t>E. BEVÉTELEK MINDÖSSZESEN (C+D)</t>
  </si>
  <si>
    <t>E. KIADÁSOK MINDÖSSZESEN (C+D)</t>
  </si>
  <si>
    <t>Település</t>
  </si>
  <si>
    <t>102031 Idősek, demens betegek nappali ellátása</t>
  </si>
  <si>
    <t>Normatíva</t>
  </si>
  <si>
    <t>önk.hj.</t>
  </si>
  <si>
    <t>Intézményvez. Bevétel szoc. ágazati pótlék</t>
  </si>
  <si>
    <t>bevétel összesen</t>
  </si>
  <si>
    <t xml:space="preserve"> Kiadás-Intézmény-vezetői ktg.elosztása</t>
  </si>
  <si>
    <t>kiadás összesen</t>
  </si>
  <si>
    <t>Szociális ágazati pótlék</t>
  </si>
  <si>
    <t>Társulási normatíva</t>
  </si>
  <si>
    <t>Veresegyház</t>
  </si>
  <si>
    <t>Erdőkertes</t>
  </si>
  <si>
    <t>Galgamácsa</t>
  </si>
  <si>
    <t>Váckisújfalu</t>
  </si>
  <si>
    <t>Vácegres</t>
  </si>
  <si>
    <t>Csomád</t>
  </si>
  <si>
    <t>Vácrárót</t>
  </si>
  <si>
    <t>Váchartyán</t>
  </si>
  <si>
    <t>Csörög</t>
  </si>
  <si>
    <t>Összesen:</t>
  </si>
  <si>
    <t>107051 Szociális étkeztetés</t>
  </si>
  <si>
    <t>Áfa visszatérítés</t>
  </si>
  <si>
    <t>térítési díj</t>
  </si>
  <si>
    <t>kiadás Szoc.étk.</t>
  </si>
  <si>
    <t>kiadás Házi sny. Szak.v. 50%-a</t>
  </si>
  <si>
    <t>Kiadás összesen</t>
  </si>
  <si>
    <t>lakos</t>
  </si>
  <si>
    <t>önk.</t>
  </si>
  <si>
    <t>107052 Házi segítségnyújtás</t>
  </si>
  <si>
    <t>Maradvány</t>
  </si>
  <si>
    <t>Intézményvez. Bevétel szoc. ág. Pótl.</t>
  </si>
  <si>
    <t>kiadás Házi sny.</t>
  </si>
  <si>
    <t>Rád</t>
  </si>
  <si>
    <t>107053 Jelzőrendszeres házi segítségnyújtás</t>
  </si>
  <si>
    <t>Támogatás</t>
  </si>
  <si>
    <t>térítési díj lakos</t>
  </si>
  <si>
    <t>Teljesítmény</t>
  </si>
  <si>
    <t>Működési</t>
  </si>
  <si>
    <t>104042 Családsegítés</t>
  </si>
  <si>
    <t>kiadás Családseg.</t>
  </si>
  <si>
    <t>Kiadás Szakmai vezetői pótlék</t>
  </si>
  <si>
    <t>Háztartástól kapott támogatás+ Int.vez.bev.</t>
  </si>
  <si>
    <t>107015 Hajléktalanok nappali ellátása</t>
  </si>
  <si>
    <t>térítési díj Önk. Ell. Díj+ kamatbev.</t>
  </si>
  <si>
    <t>Esélyház bérleti díj lakos</t>
  </si>
  <si>
    <t>Intézményv. bev.ágazati pótlék</t>
  </si>
  <si>
    <t>Intézmény-vezetői ktg.elosztása</t>
  </si>
  <si>
    <t xml:space="preserve">kiadás </t>
  </si>
  <si>
    <t>ESÉLY Szociális Alapellátási Központ</t>
  </si>
  <si>
    <t>Térítési díj</t>
  </si>
  <si>
    <t>Társulási normatíva+ jelzőrendsz.  támogatás</t>
  </si>
  <si>
    <t>összesen</t>
  </si>
  <si>
    <t>lakos tér. díj+Háztartástól kapott tám.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</si>
</sst>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00_ ;[Red]\-#,##0.0000\ "/>
  </numFmts>
  <fonts count="10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Calibri"/>
      <family val="2"/>
      <charset val="238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/>
    </xf>
    <xf numFmtId="164" fontId="2" fillId="0" borderId="2" xfId="0" applyNumberFormat="1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5" fillId="0" borderId="2" xfId="0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 wrapText="1"/>
    </xf>
    <xf numFmtId="3" fontId="7" fillId="0" borderId="0" xfId="0" applyNumberFormat="1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3" fontId="7" fillId="0" borderId="7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3" fontId="7" fillId="0" borderId="13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164" fontId="5" fillId="0" borderId="13" xfId="0" applyNumberFormat="1" applyFont="1" applyBorder="1" applyAlignment="1">
      <alignment vertical="center"/>
    </xf>
    <xf numFmtId="164" fontId="5" fillId="3" borderId="2" xfId="0" applyNumberFormat="1" applyFont="1" applyFill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164" fontId="5" fillId="0" borderId="15" xfId="0" applyNumberFormat="1" applyFont="1" applyBorder="1" applyAlignment="1">
      <alignment vertical="center"/>
    </xf>
    <xf numFmtId="164" fontId="5" fillId="0" borderId="0" xfId="0" applyNumberFormat="1" applyFont="1" applyAlignment="1">
      <alignment vertical="center"/>
    </xf>
    <xf numFmtId="164" fontId="8" fillId="4" borderId="0" xfId="0" applyNumberFormat="1" applyFont="1" applyFill="1" applyAlignment="1">
      <alignment vertical="center"/>
    </xf>
    <xf numFmtId="0" fontId="8" fillId="0" borderId="3" xfId="0" applyFont="1" applyBorder="1" applyAlignment="1">
      <alignment vertical="center"/>
    </xf>
    <xf numFmtId="164" fontId="8" fillId="0" borderId="18" xfId="0" applyNumberFormat="1" applyFont="1" applyBorder="1" applyAlignment="1">
      <alignment vertical="center"/>
    </xf>
    <xf numFmtId="164" fontId="8" fillId="0" borderId="19" xfId="0" applyNumberFormat="1" applyFont="1" applyBorder="1" applyAlignment="1">
      <alignment vertical="center"/>
    </xf>
    <xf numFmtId="164" fontId="8" fillId="3" borderId="19" xfId="0" applyNumberFormat="1" applyFont="1" applyFill="1" applyBorder="1" applyAlignment="1">
      <alignment vertical="center"/>
    </xf>
    <xf numFmtId="164" fontId="8" fillId="0" borderId="20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6" fillId="0" borderId="21" xfId="0" applyNumberFormat="1" applyFont="1" applyBorder="1" applyAlignment="1">
      <alignment horizontal="center" vertical="center" wrapText="1"/>
    </xf>
    <xf numFmtId="3" fontId="6" fillId="0" borderId="22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23" xfId="0" applyNumberFormat="1" applyFont="1" applyBorder="1" applyAlignment="1">
      <alignment horizontal="center" vertical="center" wrapText="1"/>
    </xf>
    <xf numFmtId="3" fontId="7" fillId="0" borderId="2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3" fontId="7" fillId="0" borderId="25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64" fontId="5" fillId="0" borderId="28" xfId="0" applyNumberFormat="1" applyFont="1" applyBorder="1" applyAlignment="1">
      <alignment vertical="center"/>
    </xf>
    <xf numFmtId="164" fontId="8" fillId="0" borderId="29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vertical="center"/>
    </xf>
    <xf numFmtId="0" fontId="5" fillId="4" borderId="0" xfId="0" applyFont="1" applyFill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164" fontId="5" fillId="4" borderId="13" xfId="0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3" fontId="6" fillId="0" borderId="30" xfId="0" applyNumberFormat="1" applyFont="1" applyBorder="1" applyAlignment="1">
      <alignment horizontal="center" vertical="center" wrapText="1"/>
    </xf>
    <xf numFmtId="3" fontId="6" fillId="0" borderId="31" xfId="0" applyNumberFormat="1" applyFont="1" applyBorder="1" applyAlignment="1">
      <alignment horizontal="center" vertical="center" wrapText="1"/>
    </xf>
    <xf numFmtId="3" fontId="6" fillId="0" borderId="32" xfId="0" applyNumberFormat="1" applyFont="1" applyBorder="1" applyAlignment="1">
      <alignment horizontal="center" vertical="center" wrapText="1"/>
    </xf>
    <xf numFmtId="164" fontId="8" fillId="0" borderId="15" xfId="0" applyNumberFormat="1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 wrapText="1"/>
    </xf>
    <xf numFmtId="164" fontId="5" fillId="5" borderId="2" xfId="0" applyNumberFormat="1" applyFont="1" applyFill="1" applyBorder="1" applyAlignment="1">
      <alignment vertical="center"/>
    </xf>
    <xf numFmtId="165" fontId="8" fillId="0" borderId="19" xfId="0" applyNumberFormat="1" applyFont="1" applyBorder="1" applyAlignment="1">
      <alignment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DA48E0D-E492-4F9E-BD19-2680E17F1B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BD9DB81F-A745-407D-8AC9-1CBE2449E09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B75A1F4-F943-4BD2-9C33-D533729513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59DE851F-35BB-493C-AA50-69B41DDE3F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EF5C5756-3C0A-4A20-AA00-858D3C263B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835F0D38-B7C5-491C-86D6-A24362BE1F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70A2A873-CC7D-4811-B732-1B08834DA4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B970A557-0940-4CFE-83FB-A4D3A25701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34FEEBB7-2510-43B0-9421-3DD3EC781B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5144C99E-980E-4C15-8A24-D2C4105EF6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D4206F4B-956E-4FE1-9959-297B69C2C4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DA658C53-2B6E-4243-B797-9F6818D803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5CE9FBD7-B76B-414A-967A-885B42B2AF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B34C57EC-2EFA-4CFD-819C-FE2EADBC17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9E48340A-6291-459F-9058-D9B190FCF7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27A761F9-C3FA-4B7A-A483-8F903F7E1A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6DD4C236-EC0B-496E-9375-D3FF7CB6DB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CDB8C505-947E-41CD-BE7F-326EFB927A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52AF5EEC-A157-4689-A91C-DF39FC45C4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C5EE5C70-C701-4312-A341-E8D9E2A7A5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59D8483C-324B-42BC-94D9-8564DF99A1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891A248F-652F-4B8A-BD53-29D650D6BB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8B31EB75-DF2F-4CA8-9162-F980D98B5B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54D162EA-C887-413E-AC33-24C3503D4D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60A0DCB-B127-4B35-8BF8-293D86AB68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74F4DCB9-95FA-4932-A2C1-0D70999A51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BC0E274E-DDE1-486B-84C2-B477D58C56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9AD89E65-9395-4E2A-B43A-083CAF68A9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221159F0-2B2D-4F17-9E1B-49E7507B9C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4E5F8CA4-51B2-40A1-9495-8B351E16CE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41AA7557-D09C-4F39-874A-8154D85AB4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14973A4E-A168-4C17-987E-5BAB9D2EB2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5C301C00-CFBA-4929-A150-45C07E09CC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ADCAB44D-42A8-407B-8A3A-5B3DBCD9FE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8B644CC7-A347-4CEF-B02C-B2E634B93B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7AB1D375-F9E9-47F1-B71C-9A5B0768AA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BD285FFF-173D-46D6-B49F-0B2EC782EC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429CA0C8-CABA-48DD-8A58-E60316B41C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E2815011-8F1D-45DB-91C4-69770DF4F2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B6565325-C88B-40FC-9E46-C064471643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76E2F9F0-8F38-4B74-9C5A-AD4A16A209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58348ED3-BFDA-400E-9803-944CC8FC34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5270DCF-466E-465B-8EBB-68385D0788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C5373BF6-32F1-4A46-854D-860ADE86E8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4DCB6F5D-646C-4AD7-8B50-E28A2930D9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34EC1647-EC93-40EC-A402-C2EDD17B2D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BE42726C-D04F-4B14-8406-E8180B3D93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393EB278-C6C1-44D8-9A9C-6FBC1ABA2D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EF4D4891-94D4-457D-AE9B-5A2345189B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5E24D40-2403-4AB8-B903-D74F254517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F3A89A8F-C4DD-4E17-ADC5-1B9AB5276C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3CCFAC1-963F-4198-AFD6-57337666C1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2B7FB09A-CDB8-418E-956A-6A7110BBA9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71D66182-C14F-44C3-834C-E7093A3FF1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5F12BF9E-44A3-439B-9C12-3617A6B53D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DD1F8403-B1E0-45CF-B797-975110B308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AF9787AA-47F7-4CF7-A3CF-F6CAC20FA8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CB8CBB-35BF-4A11-9801-5DF5910935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829BAA52-ED86-4DB3-B0D0-BC8F075088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3F2BB02-4FCD-475A-A58C-38FDC20F66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CEEA57C4-F01D-4A95-8EE9-B17BDE1F56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C01176C4-DC62-4A31-9604-5E8E9CE814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6AE6F1DD-078E-4542-ACB8-FF4806B7EF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77CE65B-A4CD-485B-BB60-496EB17A54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E87F0B1F-A9E9-4750-9917-C0B262D4A7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74B1D771-5EDF-4F31-B02C-B7E48D4E0E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84D3F663-01DD-4E53-89A9-9E1CE00D81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8EA82ABD-C2A6-4EFF-A1C3-A0F4B98D32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51A29EFE-5B12-4667-A897-87D34A1FB0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D91BB797-021E-41F1-AD10-654861F460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ADF4DC4B-E9FC-49B1-9868-CB8F1C11F3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103CF0CD-74B9-4C82-B6ED-E33F9B134E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7F50188D-B264-4939-8758-C71CCAF7E1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EACF6FB2-5025-4E5E-AA0C-447683C9BC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A21A4064-2610-47DA-A6E4-0FD8F011ED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B4A4405-F1A4-47A8-95CD-D9EFA18AA1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3ADE604-D195-404A-BA2D-EE142CB820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FECCF1C5-8A02-47ED-AEA5-FB0478E42E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ACEE76F2-007C-4FE8-97AF-6A58181FEE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D70B5BA-737F-4228-B774-7630E37A2F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50FD26B4-43EC-4B2B-9483-BF7C9EFBA7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D36A873B-6AEE-4676-BFDD-44A4B34AD0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A1D8464F-C5DE-4E9C-9589-F4499133F0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85BBFB2A-39BD-43BC-A035-70BC0C1FAE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BC5C4D76-CA09-4DC0-B440-337E55FC50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4623D754-485F-480F-8795-3BD59E4FD6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A9644755-2B0A-4007-BB03-DF272716AD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2815C2CB-BFC7-41D8-9E1F-DFC819CFD4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43C885A5-8CE0-4A36-894E-A55690A466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F4BBEC82-5429-459B-A0A3-E779657BF7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948D6945-6E5F-4876-A1BB-27D79EFB86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1CFAA962-BB7F-4E95-8A2F-B177EDCF4A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A5899E78-8B3C-4280-A6C5-4CDEF2E94B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F0F79D89-5ECE-4F0F-978C-9C9644B97C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EA0C41F1-845F-430D-AC06-A5916A2C47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D5F6D01C-AC67-4B05-9040-BF634FF10E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393C5BA3-FE12-4147-967A-42E9CDB947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B80B524-555B-42B6-9721-10FD74533E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E46D18E0-D89C-4B48-9FB7-19E73AA3AB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E4A80D81-AD9A-44D4-8219-359856FF6D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C221D04E-8384-4419-A2FA-C310EDABB8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797ACC76-D6F6-496A-9243-A8E409E36C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A4BDBB05-5569-4637-B139-B2A8613A88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CF2B0A5-4EE1-49D0-9638-71FC11219E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6" name="Text Box 1">
          <a:extLst>
            <a:ext uri="{FF2B5EF4-FFF2-40B4-BE49-F238E27FC236}">
              <a16:creationId xmlns:a16="http://schemas.microsoft.com/office/drawing/2014/main" id="{9B7674FC-D3C9-40E5-95EC-B0B043605B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6890839B-4D9A-4512-9CC2-3F38320391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600ED001-5A42-4EEA-B447-D8E04DFDFF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ED5F74F4-057D-4AD6-96EF-E62DB37D50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D7EE2221-C9DF-4549-8EFA-ECE61BFED7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1" name="Text Box 1">
          <a:extLst>
            <a:ext uri="{FF2B5EF4-FFF2-40B4-BE49-F238E27FC236}">
              <a16:creationId xmlns:a16="http://schemas.microsoft.com/office/drawing/2014/main" id="{F8100356-575B-4B06-8538-503AD6B4FD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C195004C-46D1-4B4B-8EA1-E58849F167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3" name="Text Box 1">
          <a:extLst>
            <a:ext uri="{FF2B5EF4-FFF2-40B4-BE49-F238E27FC236}">
              <a16:creationId xmlns:a16="http://schemas.microsoft.com/office/drawing/2014/main" id="{6F36A4ED-57F5-43DA-8F20-7687ECA3ED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8B18678F-1D03-4D64-AA46-DA5113B949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5" name="Text Box 1">
          <a:extLst>
            <a:ext uri="{FF2B5EF4-FFF2-40B4-BE49-F238E27FC236}">
              <a16:creationId xmlns:a16="http://schemas.microsoft.com/office/drawing/2014/main" id="{42F0198C-3A05-42AE-88DB-4CC54658C8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D4D2696C-20F4-4D4F-AAF3-A44C7AD043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17" name="Text Box 1">
          <a:extLst>
            <a:ext uri="{FF2B5EF4-FFF2-40B4-BE49-F238E27FC236}">
              <a16:creationId xmlns:a16="http://schemas.microsoft.com/office/drawing/2014/main" id="{1D0B1517-4586-441C-8216-848FDCE529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A9C72A0B-E1F4-4F10-ABF1-4E75D713E7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19" name="Text Box 1">
          <a:extLst>
            <a:ext uri="{FF2B5EF4-FFF2-40B4-BE49-F238E27FC236}">
              <a16:creationId xmlns:a16="http://schemas.microsoft.com/office/drawing/2014/main" id="{696C1D08-BA82-4779-92C0-009020FA05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0" name="Text Box 1">
          <a:extLst>
            <a:ext uri="{FF2B5EF4-FFF2-40B4-BE49-F238E27FC236}">
              <a16:creationId xmlns:a16="http://schemas.microsoft.com/office/drawing/2014/main" id="{1B481329-5A7D-46C5-AB3A-3D542AC497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1" name="Text Box 1">
          <a:extLst>
            <a:ext uri="{FF2B5EF4-FFF2-40B4-BE49-F238E27FC236}">
              <a16:creationId xmlns:a16="http://schemas.microsoft.com/office/drawing/2014/main" id="{67B2D32F-97B2-4A24-8DC2-88352941E5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E22B10A0-8FE3-4091-9EAF-3825BB634B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3" name="Text Box 1">
          <a:extLst>
            <a:ext uri="{FF2B5EF4-FFF2-40B4-BE49-F238E27FC236}">
              <a16:creationId xmlns:a16="http://schemas.microsoft.com/office/drawing/2014/main" id="{D37B9E80-6AE7-46AB-B0ED-08A7882DE6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FE6F376C-C4AB-4EE8-ACA2-D78C788A9D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25" name="Text Box 1">
          <a:extLst>
            <a:ext uri="{FF2B5EF4-FFF2-40B4-BE49-F238E27FC236}">
              <a16:creationId xmlns:a16="http://schemas.microsoft.com/office/drawing/2014/main" id="{F75CDFCE-7FCB-4E17-987A-9C849C47F9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9958EF13-09FC-4DE8-9572-1FDBE39F72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7" name="Text Box 1">
          <a:extLst>
            <a:ext uri="{FF2B5EF4-FFF2-40B4-BE49-F238E27FC236}">
              <a16:creationId xmlns:a16="http://schemas.microsoft.com/office/drawing/2014/main" id="{916B7986-4E1D-438B-9518-FBEAF448AA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F71375FC-02DF-4C20-BF53-310078D99D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29" name="Text Box 1">
          <a:extLst>
            <a:ext uri="{FF2B5EF4-FFF2-40B4-BE49-F238E27FC236}">
              <a16:creationId xmlns:a16="http://schemas.microsoft.com/office/drawing/2014/main" id="{B29B7373-0648-4746-A270-1D261D3C6B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DA246196-60E2-4768-ABB8-76519D6E30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1" name="Text Box 1">
          <a:extLst>
            <a:ext uri="{FF2B5EF4-FFF2-40B4-BE49-F238E27FC236}">
              <a16:creationId xmlns:a16="http://schemas.microsoft.com/office/drawing/2014/main" id="{C2553C61-B5B7-4063-B7A8-C1D0770183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A3286DD7-BCB3-47C1-8AFB-A110E4839D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3" name="Text Box 1">
          <a:extLst>
            <a:ext uri="{FF2B5EF4-FFF2-40B4-BE49-F238E27FC236}">
              <a16:creationId xmlns:a16="http://schemas.microsoft.com/office/drawing/2014/main" id="{5EB4B26A-4EEE-40D0-B2B4-24B1B8BF27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8638CCDF-11DA-4261-86B2-A0935C301A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5" name="Text Box 1">
          <a:extLst>
            <a:ext uri="{FF2B5EF4-FFF2-40B4-BE49-F238E27FC236}">
              <a16:creationId xmlns:a16="http://schemas.microsoft.com/office/drawing/2014/main" id="{45206E70-22F6-4D83-94CD-1DB0FF6C6D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CF85BCD4-2D34-4AB0-B594-639E8859AD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37" name="Text Box 1">
          <a:extLst>
            <a:ext uri="{FF2B5EF4-FFF2-40B4-BE49-F238E27FC236}">
              <a16:creationId xmlns:a16="http://schemas.microsoft.com/office/drawing/2014/main" id="{EAA4FF63-25DB-42D7-AEB5-DBA15DA776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3C930CA6-C5A5-478A-9407-E8196833EB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39" name="Text Box 1">
          <a:extLst>
            <a:ext uri="{FF2B5EF4-FFF2-40B4-BE49-F238E27FC236}">
              <a16:creationId xmlns:a16="http://schemas.microsoft.com/office/drawing/2014/main" id="{1F7FB98B-CD99-4C9C-B098-C5E8862319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0706D020-3E53-40DA-A52B-84E56F8F0B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1" name="Text Box 1">
          <a:extLst>
            <a:ext uri="{FF2B5EF4-FFF2-40B4-BE49-F238E27FC236}">
              <a16:creationId xmlns:a16="http://schemas.microsoft.com/office/drawing/2014/main" id="{FF3381C7-F8AB-4243-82EE-7BF99C35AC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B6535E07-5980-42B2-A8A7-6F259DE88A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3" name="Text Box 1">
          <a:extLst>
            <a:ext uri="{FF2B5EF4-FFF2-40B4-BE49-F238E27FC236}">
              <a16:creationId xmlns:a16="http://schemas.microsoft.com/office/drawing/2014/main" id="{EFD428AC-619E-4E94-8978-3B7113C67B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8D090264-4DF4-4934-8FFF-BD91C97291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5" name="Text Box 1">
          <a:extLst>
            <a:ext uri="{FF2B5EF4-FFF2-40B4-BE49-F238E27FC236}">
              <a16:creationId xmlns:a16="http://schemas.microsoft.com/office/drawing/2014/main" id="{D0CB1EE4-A39E-4F66-B861-A8DC49C015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7F280B09-2209-4A7A-8D0E-1365710AE7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7" name="Text Box 1">
          <a:extLst>
            <a:ext uri="{FF2B5EF4-FFF2-40B4-BE49-F238E27FC236}">
              <a16:creationId xmlns:a16="http://schemas.microsoft.com/office/drawing/2014/main" id="{E01FACDE-1FF2-426B-AD92-574B2DE24D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6EAA7B28-B21D-4FA2-BECB-F0B0D0F8F9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49" name="Text Box 1">
          <a:extLst>
            <a:ext uri="{FF2B5EF4-FFF2-40B4-BE49-F238E27FC236}">
              <a16:creationId xmlns:a16="http://schemas.microsoft.com/office/drawing/2014/main" id="{FE75FF22-A1CD-45DF-8DBB-534D3C452F7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0F0138FC-CC53-4A8F-A6AE-9B3F755682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1" name="Text Box 1">
          <a:extLst>
            <a:ext uri="{FF2B5EF4-FFF2-40B4-BE49-F238E27FC236}">
              <a16:creationId xmlns:a16="http://schemas.microsoft.com/office/drawing/2014/main" id="{3A1A4A97-E0A6-4187-929E-E2488DD47B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5A7DC393-57AB-4F34-9F42-A6C6B5AE77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153" name="Text Box 1">
          <a:extLst>
            <a:ext uri="{FF2B5EF4-FFF2-40B4-BE49-F238E27FC236}">
              <a16:creationId xmlns:a16="http://schemas.microsoft.com/office/drawing/2014/main" id="{7FBBDD0B-9778-4B2B-B028-C92E39B338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6C9F02EE-C373-4D3F-A4F6-6C0EE0DF22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5" name="Text Box 1">
          <a:extLst>
            <a:ext uri="{FF2B5EF4-FFF2-40B4-BE49-F238E27FC236}">
              <a16:creationId xmlns:a16="http://schemas.microsoft.com/office/drawing/2014/main" id="{8B58F2DC-8441-4BB4-ABB5-08C5B2EC75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4ADAA70B-8DB4-4B56-A2CB-34A1652FD1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7" name="Text Box 1">
          <a:extLst>
            <a:ext uri="{FF2B5EF4-FFF2-40B4-BE49-F238E27FC236}">
              <a16:creationId xmlns:a16="http://schemas.microsoft.com/office/drawing/2014/main" id="{407DAB88-1417-40F6-9A90-40FA2D3095A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EBCEE8FB-5CB4-4767-A6DF-2B40C6BBAC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59" name="Text Box 1">
          <a:extLst>
            <a:ext uri="{FF2B5EF4-FFF2-40B4-BE49-F238E27FC236}">
              <a16:creationId xmlns:a16="http://schemas.microsoft.com/office/drawing/2014/main" id="{25F886D9-5F73-4EDF-8844-1E390EE055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398944D8-553E-4D9C-B37D-1E5C62EAC6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1" name="Text Box 1">
          <a:extLst>
            <a:ext uri="{FF2B5EF4-FFF2-40B4-BE49-F238E27FC236}">
              <a16:creationId xmlns:a16="http://schemas.microsoft.com/office/drawing/2014/main" id="{01DA3694-F20C-4F6D-B84F-A27103AB97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FC659A1A-6AF8-46D0-9018-FFC37F61AF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3" name="Text Box 1">
          <a:extLst>
            <a:ext uri="{FF2B5EF4-FFF2-40B4-BE49-F238E27FC236}">
              <a16:creationId xmlns:a16="http://schemas.microsoft.com/office/drawing/2014/main" id="{B2DD08ED-7AA3-4240-8F98-5C04EA7DBA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C1EE6CF0-1C89-4174-BA55-88D1C17038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65" name="Text Box 1">
          <a:extLst>
            <a:ext uri="{FF2B5EF4-FFF2-40B4-BE49-F238E27FC236}">
              <a16:creationId xmlns:a16="http://schemas.microsoft.com/office/drawing/2014/main" id="{233D29C1-0864-4C9E-B6F8-8BB001B73E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C3E2F4E4-B7A4-4C59-9F90-6679F31218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7" name="Text Box 1">
          <a:extLst>
            <a:ext uri="{FF2B5EF4-FFF2-40B4-BE49-F238E27FC236}">
              <a16:creationId xmlns:a16="http://schemas.microsoft.com/office/drawing/2014/main" id="{3BAA1B27-1FFA-4DDE-AA86-DACDBFC0A2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069AE771-96CD-4082-B105-C9FB2EE3FC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3DB8ADB0-064D-45AC-88F5-F3DA9BA14C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0" name="Text Box 1">
          <a:extLst>
            <a:ext uri="{FF2B5EF4-FFF2-40B4-BE49-F238E27FC236}">
              <a16:creationId xmlns:a16="http://schemas.microsoft.com/office/drawing/2014/main" id="{0CB99A8D-BFB3-42C2-A1BD-04561A824D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E7C66F06-B9DD-401F-8FF5-7809FEA4E8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72" name="Text Box 1">
          <a:extLst>
            <a:ext uri="{FF2B5EF4-FFF2-40B4-BE49-F238E27FC236}">
              <a16:creationId xmlns:a16="http://schemas.microsoft.com/office/drawing/2014/main" id="{B70EFD7B-7C20-404F-B06C-A3AC15DD9F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FBFB1EC3-B637-4160-AE61-94A2695C12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4" name="Text Box 1">
          <a:extLst>
            <a:ext uri="{FF2B5EF4-FFF2-40B4-BE49-F238E27FC236}">
              <a16:creationId xmlns:a16="http://schemas.microsoft.com/office/drawing/2014/main" id="{EF356532-529D-45C9-BE98-EF8D1AC1D5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747D1BE8-5D2C-4375-9D24-EC5A578987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6" name="Text Box 1">
          <a:extLst>
            <a:ext uri="{FF2B5EF4-FFF2-40B4-BE49-F238E27FC236}">
              <a16:creationId xmlns:a16="http://schemas.microsoft.com/office/drawing/2014/main" id="{84615BF3-7CCC-46DE-8681-1E2E44A464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13985A90-88B0-4460-9ED0-EEB937E641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8" name="Text Box 1">
          <a:extLst>
            <a:ext uri="{FF2B5EF4-FFF2-40B4-BE49-F238E27FC236}">
              <a16:creationId xmlns:a16="http://schemas.microsoft.com/office/drawing/2014/main" id="{FE2C85FA-53FC-47C6-B3B9-223096BB4C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65062D8B-474A-4C9A-829E-01E31A1858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0" name="Text Box 1">
          <a:extLst>
            <a:ext uri="{FF2B5EF4-FFF2-40B4-BE49-F238E27FC236}">
              <a16:creationId xmlns:a16="http://schemas.microsoft.com/office/drawing/2014/main" id="{701348F0-8271-4B81-85AC-1469B88073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2383FC18-0A54-4C0D-9546-4AEBFC7A5E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2" name="Text Box 1">
          <a:extLst>
            <a:ext uri="{FF2B5EF4-FFF2-40B4-BE49-F238E27FC236}">
              <a16:creationId xmlns:a16="http://schemas.microsoft.com/office/drawing/2014/main" id="{7ADCF694-3006-4201-99AF-65C0CB2486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35EEA39A-3C7C-4279-8EB7-B5E9CFF2F2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4" name="Text Box 1">
          <a:extLst>
            <a:ext uri="{FF2B5EF4-FFF2-40B4-BE49-F238E27FC236}">
              <a16:creationId xmlns:a16="http://schemas.microsoft.com/office/drawing/2014/main" id="{1B19A8B4-15A7-43C8-970D-A1A9BC32F8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FFB43B4-E14F-47EF-B31F-A6708AE1F4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6" name="Text Box 1">
          <a:extLst>
            <a:ext uri="{FF2B5EF4-FFF2-40B4-BE49-F238E27FC236}">
              <a16:creationId xmlns:a16="http://schemas.microsoft.com/office/drawing/2014/main" id="{2233F7D2-08DE-4D36-B190-5D781DE7FF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77F58C1C-B00D-45FB-8016-BCEFF76687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8" name="Text Box 1">
          <a:extLst>
            <a:ext uri="{FF2B5EF4-FFF2-40B4-BE49-F238E27FC236}">
              <a16:creationId xmlns:a16="http://schemas.microsoft.com/office/drawing/2014/main" id="{03651C9E-C94C-48D2-99BA-D7F13BC9BC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FE3F6115-A4B9-4795-943C-5604053A80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0" name="Text Box 1">
          <a:extLst>
            <a:ext uri="{FF2B5EF4-FFF2-40B4-BE49-F238E27FC236}">
              <a16:creationId xmlns:a16="http://schemas.microsoft.com/office/drawing/2014/main" id="{CAF88CEE-3D6C-432B-8959-A0239FBA06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61E5B0CC-DC4D-4880-844C-D7382FE99F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2" name="Text Box 1">
          <a:extLst>
            <a:ext uri="{FF2B5EF4-FFF2-40B4-BE49-F238E27FC236}">
              <a16:creationId xmlns:a16="http://schemas.microsoft.com/office/drawing/2014/main" id="{72AD8EBD-18BB-4530-93DA-8416D38076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DD07B7FC-99CB-47C7-B7B9-232B47CBCB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4" name="Text Box 1">
          <a:extLst>
            <a:ext uri="{FF2B5EF4-FFF2-40B4-BE49-F238E27FC236}">
              <a16:creationId xmlns:a16="http://schemas.microsoft.com/office/drawing/2014/main" id="{624A228C-853C-4ED5-858A-650CF5753FF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54BF657A-291B-476F-B604-9C2E5D968F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196" name="Text Box 1">
          <a:extLst>
            <a:ext uri="{FF2B5EF4-FFF2-40B4-BE49-F238E27FC236}">
              <a16:creationId xmlns:a16="http://schemas.microsoft.com/office/drawing/2014/main" id="{9CE63728-DDB7-4C44-9200-6B0FB17B87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7B9AD3D9-FE6B-4A98-AE1D-F24DCDC5EA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8" name="Text Box 1">
          <a:extLst>
            <a:ext uri="{FF2B5EF4-FFF2-40B4-BE49-F238E27FC236}">
              <a16:creationId xmlns:a16="http://schemas.microsoft.com/office/drawing/2014/main" id="{E21AA40C-76E6-433B-8D1D-707572C5CB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79B020B8-B99C-45E5-8943-5B81236FAC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0" name="Text Box 1">
          <a:extLst>
            <a:ext uri="{FF2B5EF4-FFF2-40B4-BE49-F238E27FC236}">
              <a16:creationId xmlns:a16="http://schemas.microsoft.com/office/drawing/2014/main" id="{B41ADABC-62DC-4CE7-A405-BFC984EABE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72D45DF5-6074-45BB-BBD7-0207F2AA39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2" name="Text Box 1">
          <a:extLst>
            <a:ext uri="{FF2B5EF4-FFF2-40B4-BE49-F238E27FC236}">
              <a16:creationId xmlns:a16="http://schemas.microsoft.com/office/drawing/2014/main" id="{8A36E936-E4D6-4F72-A882-9AA21A9872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D16E73EC-F20B-4A91-9B45-831523766E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04" name="Text Box 1">
          <a:extLst>
            <a:ext uri="{FF2B5EF4-FFF2-40B4-BE49-F238E27FC236}">
              <a16:creationId xmlns:a16="http://schemas.microsoft.com/office/drawing/2014/main" id="{BBCCEA01-0B30-40E6-94FB-390790E162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1B26EE18-FFE3-489E-9C6F-45EC1D0197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6" name="Text Box 1">
          <a:extLst>
            <a:ext uri="{FF2B5EF4-FFF2-40B4-BE49-F238E27FC236}">
              <a16:creationId xmlns:a16="http://schemas.microsoft.com/office/drawing/2014/main" id="{5B12A083-6B44-4A62-80E7-22E764B5C40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63E66276-6254-4815-806A-CF7E3B638E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8" name="Text Box 1">
          <a:extLst>
            <a:ext uri="{FF2B5EF4-FFF2-40B4-BE49-F238E27FC236}">
              <a16:creationId xmlns:a16="http://schemas.microsoft.com/office/drawing/2014/main" id="{94C765E7-F815-401E-A502-FDE191D796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3C1F95F2-4485-455A-A35C-B7D336EBD5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0" name="Text Box 1">
          <a:extLst>
            <a:ext uri="{FF2B5EF4-FFF2-40B4-BE49-F238E27FC236}">
              <a16:creationId xmlns:a16="http://schemas.microsoft.com/office/drawing/2014/main" id="{1E019961-C6B2-45D7-8424-0C5BD73BD4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F4A6CEF0-18FD-45BB-8657-770A46A51F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2" name="Text Box 1">
          <a:extLst>
            <a:ext uri="{FF2B5EF4-FFF2-40B4-BE49-F238E27FC236}">
              <a16:creationId xmlns:a16="http://schemas.microsoft.com/office/drawing/2014/main" id="{0B7350D4-76A8-4F19-9559-3C8D88EC31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9AC93678-8924-4771-81F5-1AF5DFA6EF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4" name="Text Box 1">
          <a:extLst>
            <a:ext uri="{FF2B5EF4-FFF2-40B4-BE49-F238E27FC236}">
              <a16:creationId xmlns:a16="http://schemas.microsoft.com/office/drawing/2014/main" id="{CB84E031-968E-4657-AFC6-5138ED2666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06E1C2A9-66BF-4F66-8131-D592335B10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6" name="Text Box 1">
          <a:extLst>
            <a:ext uri="{FF2B5EF4-FFF2-40B4-BE49-F238E27FC236}">
              <a16:creationId xmlns:a16="http://schemas.microsoft.com/office/drawing/2014/main" id="{C4290976-7EDE-4A22-93E5-6CD9E76A18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D34EB1D7-380F-4B29-A4E7-75F6F71734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18" name="Text Box 1">
          <a:extLst>
            <a:ext uri="{FF2B5EF4-FFF2-40B4-BE49-F238E27FC236}">
              <a16:creationId xmlns:a16="http://schemas.microsoft.com/office/drawing/2014/main" id="{3698BCFD-2EF2-4280-B69F-58D1E8F0FB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F06AD184-2D20-4315-BD02-8090BBB84A8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0" name="Text Box 1">
          <a:extLst>
            <a:ext uri="{FF2B5EF4-FFF2-40B4-BE49-F238E27FC236}">
              <a16:creationId xmlns:a16="http://schemas.microsoft.com/office/drawing/2014/main" id="{461698B8-D084-4563-AB89-8F10A2F19D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43437CA8-AB69-4224-8FDF-970F5A5E87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2" name="Text Box 1">
          <a:extLst>
            <a:ext uri="{FF2B5EF4-FFF2-40B4-BE49-F238E27FC236}">
              <a16:creationId xmlns:a16="http://schemas.microsoft.com/office/drawing/2014/main" id="{D26C3503-9786-4180-AB02-4B4A244B7C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E8637399-0EC5-4C46-B520-A366ACE183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4" name="Text Box 1">
          <a:extLst>
            <a:ext uri="{FF2B5EF4-FFF2-40B4-BE49-F238E27FC236}">
              <a16:creationId xmlns:a16="http://schemas.microsoft.com/office/drawing/2014/main" id="{0C4B5179-38F8-4D03-BD5D-2C00BF8E5A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01FCAEFB-CABA-4634-AB66-B5EA349D66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6" name="Text Box 1">
          <a:extLst>
            <a:ext uri="{FF2B5EF4-FFF2-40B4-BE49-F238E27FC236}">
              <a16:creationId xmlns:a16="http://schemas.microsoft.com/office/drawing/2014/main" id="{4E1BB6EF-7360-48E3-8037-EFE63032E40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3E67BE3B-1BEA-420F-9DE8-06824AB253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647132CE-CD19-45CB-8B2D-837FB03D6C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29" name="Text Box 1">
          <a:extLst>
            <a:ext uri="{FF2B5EF4-FFF2-40B4-BE49-F238E27FC236}">
              <a16:creationId xmlns:a16="http://schemas.microsoft.com/office/drawing/2014/main" id="{6931447D-F365-4666-BA90-C8B15192AF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6369E6B5-F7E6-457E-9FDB-34D91E85B3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1" name="Text Box 1">
          <a:extLst>
            <a:ext uri="{FF2B5EF4-FFF2-40B4-BE49-F238E27FC236}">
              <a16:creationId xmlns:a16="http://schemas.microsoft.com/office/drawing/2014/main" id="{1BE4EBF6-5052-49FC-B2D6-2345C00344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1DDE80DE-D96B-41BC-A880-FBB9CBC7ED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3" name="Text Box 1">
          <a:extLst>
            <a:ext uri="{FF2B5EF4-FFF2-40B4-BE49-F238E27FC236}">
              <a16:creationId xmlns:a16="http://schemas.microsoft.com/office/drawing/2014/main" id="{704E7334-5F25-4A1C-8534-8CF0DDB4DE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32B4837F-3755-4E2F-B2F5-1D61E6CD40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5" name="Text Box 1">
          <a:extLst>
            <a:ext uri="{FF2B5EF4-FFF2-40B4-BE49-F238E27FC236}">
              <a16:creationId xmlns:a16="http://schemas.microsoft.com/office/drawing/2014/main" id="{3C9249BF-50F9-4C8B-934A-6A2AE2A555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AB6E1DC9-2B3F-49DF-BC8B-0E66050B86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37" name="Text Box 1">
          <a:extLst>
            <a:ext uri="{FF2B5EF4-FFF2-40B4-BE49-F238E27FC236}">
              <a16:creationId xmlns:a16="http://schemas.microsoft.com/office/drawing/2014/main" id="{EFDEC96B-EF89-4D70-B1B0-4931A2300F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09164CB0-452A-45C3-AB2E-99258648FA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39" name="Text Box 1">
          <a:extLst>
            <a:ext uri="{FF2B5EF4-FFF2-40B4-BE49-F238E27FC236}">
              <a16:creationId xmlns:a16="http://schemas.microsoft.com/office/drawing/2014/main" id="{BB34FFE7-7BAD-4C65-9793-1125A20DBD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0" name="Text Box 1">
          <a:extLst>
            <a:ext uri="{FF2B5EF4-FFF2-40B4-BE49-F238E27FC236}">
              <a16:creationId xmlns:a16="http://schemas.microsoft.com/office/drawing/2014/main" id="{F4E594DB-4EA2-4F98-B2C8-F84252FA01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41" name="Text Box 1">
          <a:extLst>
            <a:ext uri="{FF2B5EF4-FFF2-40B4-BE49-F238E27FC236}">
              <a16:creationId xmlns:a16="http://schemas.microsoft.com/office/drawing/2014/main" id="{DFC39C27-DC80-4729-B938-ED6152D143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3E92DCE0-9A33-4E0F-A475-15D717B74E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3" name="Text Box 1">
          <a:extLst>
            <a:ext uri="{FF2B5EF4-FFF2-40B4-BE49-F238E27FC236}">
              <a16:creationId xmlns:a16="http://schemas.microsoft.com/office/drawing/2014/main" id="{E741BBEC-C6D5-4DA0-8E2F-564B5557DF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DCC8F890-8CE4-43D6-8942-5DC7CA2D3B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5" name="Text Box 1">
          <a:extLst>
            <a:ext uri="{FF2B5EF4-FFF2-40B4-BE49-F238E27FC236}">
              <a16:creationId xmlns:a16="http://schemas.microsoft.com/office/drawing/2014/main" id="{D076C67D-BFD5-4AEC-8E90-2259726F59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6D4EF7FF-F7C3-4933-B90B-6E9C01F58C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7" name="Text Box 1">
          <a:extLst>
            <a:ext uri="{FF2B5EF4-FFF2-40B4-BE49-F238E27FC236}">
              <a16:creationId xmlns:a16="http://schemas.microsoft.com/office/drawing/2014/main" id="{4BF54F96-F660-475E-BA71-525DA63326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4AF3AFD8-E8F0-43DC-A07A-875745BC93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49" name="Text Box 1">
          <a:extLst>
            <a:ext uri="{FF2B5EF4-FFF2-40B4-BE49-F238E27FC236}">
              <a16:creationId xmlns:a16="http://schemas.microsoft.com/office/drawing/2014/main" id="{BA36F868-E3A7-4885-BD3E-594CF3D039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41768544-7AB4-4598-842D-DBE184E724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1" name="Text Box 1">
          <a:extLst>
            <a:ext uri="{FF2B5EF4-FFF2-40B4-BE49-F238E27FC236}">
              <a16:creationId xmlns:a16="http://schemas.microsoft.com/office/drawing/2014/main" id="{F04CAF38-389E-478C-AB79-2E6FD92058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0B1A5748-8593-4A20-9B4F-9ADC3B55E2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3" name="Text Box 1">
          <a:extLst>
            <a:ext uri="{FF2B5EF4-FFF2-40B4-BE49-F238E27FC236}">
              <a16:creationId xmlns:a16="http://schemas.microsoft.com/office/drawing/2014/main" id="{07FB3B9C-8464-4278-AD61-31ECE4B563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1FF1AA3D-D6FC-49AD-8021-8ABE7770DB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5" name="Text Box 1">
          <a:extLst>
            <a:ext uri="{FF2B5EF4-FFF2-40B4-BE49-F238E27FC236}">
              <a16:creationId xmlns:a16="http://schemas.microsoft.com/office/drawing/2014/main" id="{7E354A60-74F3-4732-8A4C-C2CBA212FA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D0976976-2E43-43F4-AC1E-519107FB0C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57" name="Text Box 1">
          <a:extLst>
            <a:ext uri="{FF2B5EF4-FFF2-40B4-BE49-F238E27FC236}">
              <a16:creationId xmlns:a16="http://schemas.microsoft.com/office/drawing/2014/main" id="{C5BB2EB2-0F04-4282-80C8-0B83FFE130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650E98D2-38ED-4520-86F1-FCC39099A7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59" name="Text Box 1">
          <a:extLst>
            <a:ext uri="{FF2B5EF4-FFF2-40B4-BE49-F238E27FC236}">
              <a16:creationId xmlns:a16="http://schemas.microsoft.com/office/drawing/2014/main" id="{E38B93F7-CF42-43A9-9EDF-A5E2720D7C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115839F9-757D-400E-85A9-1AC2292FDC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1" name="Text Box 1">
          <a:extLst>
            <a:ext uri="{FF2B5EF4-FFF2-40B4-BE49-F238E27FC236}">
              <a16:creationId xmlns:a16="http://schemas.microsoft.com/office/drawing/2014/main" id="{465C5DB8-3D72-499F-A3FF-A717C0EDD7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5D00F5F1-D64E-49DF-92D5-3D20224116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3" name="Text Box 1">
          <a:extLst>
            <a:ext uri="{FF2B5EF4-FFF2-40B4-BE49-F238E27FC236}">
              <a16:creationId xmlns:a16="http://schemas.microsoft.com/office/drawing/2014/main" id="{415697C5-78A8-4535-8456-D3AF5FDE6A5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2170095-9B65-49FF-AC39-5A3288C3DC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65" name="Text Box 1">
          <a:extLst>
            <a:ext uri="{FF2B5EF4-FFF2-40B4-BE49-F238E27FC236}">
              <a16:creationId xmlns:a16="http://schemas.microsoft.com/office/drawing/2014/main" id="{A0A11171-B4CE-4DEC-A342-ABB103D30A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E44A0C91-94AA-416F-B923-F6F5DB091A5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7" name="Text Box 1">
          <a:extLst>
            <a:ext uri="{FF2B5EF4-FFF2-40B4-BE49-F238E27FC236}">
              <a16:creationId xmlns:a16="http://schemas.microsoft.com/office/drawing/2014/main" id="{2936BD55-06A7-4715-8F93-64830EA6BD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2BA9DF6-8A64-454E-9324-374910FDDD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69" name="Text Box 1">
          <a:extLst>
            <a:ext uri="{FF2B5EF4-FFF2-40B4-BE49-F238E27FC236}">
              <a16:creationId xmlns:a16="http://schemas.microsoft.com/office/drawing/2014/main" id="{C0560D7A-EFEA-4DF5-8344-CECA6537BB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EAA72C3E-6436-42AA-A62A-74C5A61CDB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1" name="Text Box 1">
          <a:extLst>
            <a:ext uri="{FF2B5EF4-FFF2-40B4-BE49-F238E27FC236}">
              <a16:creationId xmlns:a16="http://schemas.microsoft.com/office/drawing/2014/main" id="{D1A61C5A-CC87-426E-8AE9-20E3ABDD5A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F3A80303-4796-451C-ABE6-5651BA4A7E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73" name="Text Box 1">
          <a:extLst>
            <a:ext uri="{FF2B5EF4-FFF2-40B4-BE49-F238E27FC236}">
              <a16:creationId xmlns:a16="http://schemas.microsoft.com/office/drawing/2014/main" id="{2672AB2D-2329-40D8-9B8E-86AE6A2AB4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9941534D-4E03-44E8-A9B1-B4A6D83031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5" name="Text Box 1">
          <a:extLst>
            <a:ext uri="{FF2B5EF4-FFF2-40B4-BE49-F238E27FC236}">
              <a16:creationId xmlns:a16="http://schemas.microsoft.com/office/drawing/2014/main" id="{65D1F19E-EFD6-49F9-B52E-FBBABAFD81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A5CDCCE1-03C1-4427-A154-646C22901B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7" name="Text Box 1">
          <a:extLst>
            <a:ext uri="{FF2B5EF4-FFF2-40B4-BE49-F238E27FC236}">
              <a16:creationId xmlns:a16="http://schemas.microsoft.com/office/drawing/2014/main" id="{AF20ACEE-338C-4875-94BC-48B311C722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E49EB284-C465-4528-9F32-906319AD6E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79" name="Text Box 1">
          <a:extLst>
            <a:ext uri="{FF2B5EF4-FFF2-40B4-BE49-F238E27FC236}">
              <a16:creationId xmlns:a16="http://schemas.microsoft.com/office/drawing/2014/main" id="{EDEB7EE0-D3D0-4CA2-B04B-D60CC09282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B37E0F3F-5D0C-4D60-B2F0-B472FFAC8F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1" name="Text Box 1">
          <a:extLst>
            <a:ext uri="{FF2B5EF4-FFF2-40B4-BE49-F238E27FC236}">
              <a16:creationId xmlns:a16="http://schemas.microsoft.com/office/drawing/2014/main" id="{29530F0B-63E4-4C68-BA66-A888ADE802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568C8450-E924-4553-9CB1-77C9032F052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3" name="Text Box 1">
          <a:extLst>
            <a:ext uri="{FF2B5EF4-FFF2-40B4-BE49-F238E27FC236}">
              <a16:creationId xmlns:a16="http://schemas.microsoft.com/office/drawing/2014/main" id="{B4EE8D29-00D9-45DF-A3DB-85E500EA04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C9FBB4DE-9E14-4D92-9631-CF6DA41196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85" name="Text Box 1">
          <a:extLst>
            <a:ext uri="{FF2B5EF4-FFF2-40B4-BE49-F238E27FC236}">
              <a16:creationId xmlns:a16="http://schemas.microsoft.com/office/drawing/2014/main" id="{56C3D1F1-9CF9-4A72-83E3-B6ED6A79B9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8A39D38D-EEF9-4253-B664-1492FBF858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7" name="Text Box 1">
          <a:extLst>
            <a:ext uri="{FF2B5EF4-FFF2-40B4-BE49-F238E27FC236}">
              <a16:creationId xmlns:a16="http://schemas.microsoft.com/office/drawing/2014/main" id="{F0EDC596-2416-46E0-92B1-43812DE7B4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648C96B7-716F-43B8-97EA-3F64BF6893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165B8780-6F1C-44A2-944C-663B167A79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0" name="Text Box 1">
          <a:extLst>
            <a:ext uri="{FF2B5EF4-FFF2-40B4-BE49-F238E27FC236}">
              <a16:creationId xmlns:a16="http://schemas.microsoft.com/office/drawing/2014/main" id="{805FAB7D-B354-4A91-9E8B-BE4F4AA96C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D8AAF613-BBE4-4C23-9D95-55777393D8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2" name="Text Box 1">
          <a:extLst>
            <a:ext uri="{FF2B5EF4-FFF2-40B4-BE49-F238E27FC236}">
              <a16:creationId xmlns:a16="http://schemas.microsoft.com/office/drawing/2014/main" id="{2A45381B-70B8-4FF9-A66A-B40D46378E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1CB899D5-74F8-4187-9C45-232794B38E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4" name="Text Box 1">
          <a:extLst>
            <a:ext uri="{FF2B5EF4-FFF2-40B4-BE49-F238E27FC236}">
              <a16:creationId xmlns:a16="http://schemas.microsoft.com/office/drawing/2014/main" id="{8D58D15C-7C6F-4B16-A2BB-B4DE9D5798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44B316F1-8CA7-48E4-A62C-FDDA796BA49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6" name="Text Box 1">
          <a:extLst>
            <a:ext uri="{FF2B5EF4-FFF2-40B4-BE49-F238E27FC236}">
              <a16:creationId xmlns:a16="http://schemas.microsoft.com/office/drawing/2014/main" id="{1A974626-E27A-46CA-8F19-7C502FE615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5B2581A1-AFBF-4F67-9D00-8FC7AEA3A9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298" name="Text Box 1">
          <a:extLst>
            <a:ext uri="{FF2B5EF4-FFF2-40B4-BE49-F238E27FC236}">
              <a16:creationId xmlns:a16="http://schemas.microsoft.com/office/drawing/2014/main" id="{D75D6C7D-58B1-4A84-825B-CA5885AB0C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CF836419-6D83-4920-AEA4-3DFB876F46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0" name="Text Box 1">
          <a:extLst>
            <a:ext uri="{FF2B5EF4-FFF2-40B4-BE49-F238E27FC236}">
              <a16:creationId xmlns:a16="http://schemas.microsoft.com/office/drawing/2014/main" id="{769C0CB4-E1DF-402A-916A-F990096019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43D22745-48A9-4DC8-8C24-3CE234A37E6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2" name="Text Box 1">
          <a:extLst>
            <a:ext uri="{FF2B5EF4-FFF2-40B4-BE49-F238E27FC236}">
              <a16:creationId xmlns:a16="http://schemas.microsoft.com/office/drawing/2014/main" id="{1E03AB6B-0B44-478B-8DB2-E5EE16B5DD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2753F8B4-BB07-4EAD-B35F-69FCF0558D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4" name="Text Box 1">
          <a:extLst>
            <a:ext uri="{FF2B5EF4-FFF2-40B4-BE49-F238E27FC236}">
              <a16:creationId xmlns:a16="http://schemas.microsoft.com/office/drawing/2014/main" id="{AD615A2F-C061-442B-A00C-98555A2379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85438F76-9978-418B-83B3-C216BC6863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6" name="Text Box 1">
          <a:extLst>
            <a:ext uri="{FF2B5EF4-FFF2-40B4-BE49-F238E27FC236}">
              <a16:creationId xmlns:a16="http://schemas.microsoft.com/office/drawing/2014/main" id="{A54EE87E-6A37-41A5-89D4-874E916F81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AAA74C77-E9C1-496F-8BFE-30155715B6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08" name="Text Box 1">
          <a:extLst>
            <a:ext uri="{FF2B5EF4-FFF2-40B4-BE49-F238E27FC236}">
              <a16:creationId xmlns:a16="http://schemas.microsoft.com/office/drawing/2014/main" id="{F6AF48D5-779C-4C67-A895-C86C1AE4EA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02D7527-F086-4995-A619-66B5327DDB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0" name="Text Box 1">
          <a:extLst>
            <a:ext uri="{FF2B5EF4-FFF2-40B4-BE49-F238E27FC236}">
              <a16:creationId xmlns:a16="http://schemas.microsoft.com/office/drawing/2014/main" id="{5BF07085-1457-4416-8C37-91A5A44444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36470B3B-BD0F-4ED5-A37E-C7AD7913A7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2" name="Text Box 1">
          <a:extLst>
            <a:ext uri="{FF2B5EF4-FFF2-40B4-BE49-F238E27FC236}">
              <a16:creationId xmlns:a16="http://schemas.microsoft.com/office/drawing/2014/main" id="{2E48C56A-FC6D-4969-97E9-81E9ABD3B2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D15C336E-3B0E-4FBA-A31F-626D02C8E0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4" name="Text Box 1">
          <a:extLst>
            <a:ext uri="{FF2B5EF4-FFF2-40B4-BE49-F238E27FC236}">
              <a16:creationId xmlns:a16="http://schemas.microsoft.com/office/drawing/2014/main" id="{54D4AB9D-37A5-4FEF-8386-BD8337D9C7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D7577D5C-7FC7-41B3-99FD-EA0B730334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16" name="Text Box 1">
          <a:extLst>
            <a:ext uri="{FF2B5EF4-FFF2-40B4-BE49-F238E27FC236}">
              <a16:creationId xmlns:a16="http://schemas.microsoft.com/office/drawing/2014/main" id="{3552E9B0-4E9C-451A-82B6-DC26C0B8F7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E73B5F02-D4EB-4EAB-83F5-2CEC40A58F8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8" name="Text Box 1">
          <a:extLst>
            <a:ext uri="{FF2B5EF4-FFF2-40B4-BE49-F238E27FC236}">
              <a16:creationId xmlns:a16="http://schemas.microsoft.com/office/drawing/2014/main" id="{62A2A35A-5B56-4AD9-B865-6C3F7B6F55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640F659B-A9EE-4BC0-8633-CEC30B6088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0" name="Text Box 1">
          <a:extLst>
            <a:ext uri="{FF2B5EF4-FFF2-40B4-BE49-F238E27FC236}">
              <a16:creationId xmlns:a16="http://schemas.microsoft.com/office/drawing/2014/main" id="{8B5E5192-5461-4212-AE16-055F2D4B6E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5D2A0A1F-BE7B-4D7C-BCC3-08B6DA43EB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2" name="Text Box 1">
          <a:extLst>
            <a:ext uri="{FF2B5EF4-FFF2-40B4-BE49-F238E27FC236}">
              <a16:creationId xmlns:a16="http://schemas.microsoft.com/office/drawing/2014/main" id="{84B8DBA4-AD7E-4CC9-A6F6-EEECAA88AB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1A4728BE-F4B5-4484-B5A3-A3872161A2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24" name="Text Box 1">
          <a:extLst>
            <a:ext uri="{FF2B5EF4-FFF2-40B4-BE49-F238E27FC236}">
              <a16:creationId xmlns:a16="http://schemas.microsoft.com/office/drawing/2014/main" id="{7F4E577B-8BEF-49B4-A116-46A3D39939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08B334B1-13B3-4A08-AAB7-82B5C44688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6" name="Text Box 1">
          <a:extLst>
            <a:ext uri="{FF2B5EF4-FFF2-40B4-BE49-F238E27FC236}">
              <a16:creationId xmlns:a16="http://schemas.microsoft.com/office/drawing/2014/main" id="{DEBD81EF-BF2F-4B2F-9670-E9549A6843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052EDB5D-2F00-486A-B9D1-2759CBF5067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8" name="Text Box 1">
          <a:extLst>
            <a:ext uri="{FF2B5EF4-FFF2-40B4-BE49-F238E27FC236}">
              <a16:creationId xmlns:a16="http://schemas.microsoft.com/office/drawing/2014/main" id="{58267498-42FF-4468-B542-55CA587321D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523A926B-BAD5-46D8-905F-EA11C5881C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0" name="Text Box 1">
          <a:extLst>
            <a:ext uri="{FF2B5EF4-FFF2-40B4-BE49-F238E27FC236}">
              <a16:creationId xmlns:a16="http://schemas.microsoft.com/office/drawing/2014/main" id="{7CE6B10B-E523-42E3-8372-A23B639651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DC3CE63A-9364-4FFA-AFF9-ECAE6509A3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2" name="Text Box 1">
          <a:extLst>
            <a:ext uri="{FF2B5EF4-FFF2-40B4-BE49-F238E27FC236}">
              <a16:creationId xmlns:a16="http://schemas.microsoft.com/office/drawing/2014/main" id="{F482C7D8-49AC-41AA-BA02-1747DDEF81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B30EB442-35E2-487A-9ACE-011D2F5946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4" name="Text Box 1">
          <a:extLst>
            <a:ext uri="{FF2B5EF4-FFF2-40B4-BE49-F238E27FC236}">
              <a16:creationId xmlns:a16="http://schemas.microsoft.com/office/drawing/2014/main" id="{2DCEB1EB-49C4-4217-8892-914C9F4359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0906A049-AAED-46CD-B988-5FFE4C7ABA5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6" name="Text Box 1">
          <a:extLst>
            <a:ext uri="{FF2B5EF4-FFF2-40B4-BE49-F238E27FC236}">
              <a16:creationId xmlns:a16="http://schemas.microsoft.com/office/drawing/2014/main" id="{97A6FFA1-EA01-4726-A0EC-9999277DF4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D5672304-BC9B-4B25-8702-5876FCCFDB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8" name="Text Box 1">
          <a:extLst>
            <a:ext uri="{FF2B5EF4-FFF2-40B4-BE49-F238E27FC236}">
              <a16:creationId xmlns:a16="http://schemas.microsoft.com/office/drawing/2014/main" id="{9E30C0AD-7AAD-432C-90BB-BA0856C6CD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8B3CF4FF-0054-439A-A90E-2DECC018A2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0" name="Text Box 1">
          <a:extLst>
            <a:ext uri="{FF2B5EF4-FFF2-40B4-BE49-F238E27FC236}">
              <a16:creationId xmlns:a16="http://schemas.microsoft.com/office/drawing/2014/main" id="{329FC7F6-0B06-409C-BE86-37DA9E5398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D766975A-4616-4131-9DCE-1D3347354E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2" name="Text Box 1">
          <a:extLst>
            <a:ext uri="{FF2B5EF4-FFF2-40B4-BE49-F238E27FC236}">
              <a16:creationId xmlns:a16="http://schemas.microsoft.com/office/drawing/2014/main" id="{5EE8E945-1869-4BC4-A8F2-241D3741BD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0F8156BE-9A02-4976-81A0-44B40526CE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4" name="Text Box 1">
          <a:extLst>
            <a:ext uri="{FF2B5EF4-FFF2-40B4-BE49-F238E27FC236}">
              <a16:creationId xmlns:a16="http://schemas.microsoft.com/office/drawing/2014/main" id="{52AA83B8-5488-4F9B-B880-C75AC20862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3FC6006D-9034-4394-8AC6-4A75A698B8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6" name="Text Box 1">
          <a:extLst>
            <a:ext uri="{FF2B5EF4-FFF2-40B4-BE49-F238E27FC236}">
              <a16:creationId xmlns:a16="http://schemas.microsoft.com/office/drawing/2014/main" id="{52C5076A-137F-43E6-A36B-55F3EBF99C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78BEF6AF-25E5-4D36-BC63-3F8EC32114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B61FEFA9-7BAD-4D90-BA27-F3E1E92131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49" name="Text Box 1">
          <a:extLst>
            <a:ext uri="{FF2B5EF4-FFF2-40B4-BE49-F238E27FC236}">
              <a16:creationId xmlns:a16="http://schemas.microsoft.com/office/drawing/2014/main" id="{51568DA6-841F-4E7B-AAD0-B3E17A1CC8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16AF6D7B-3304-400A-8338-20A648AA7A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1" name="Text Box 1">
          <a:extLst>
            <a:ext uri="{FF2B5EF4-FFF2-40B4-BE49-F238E27FC236}">
              <a16:creationId xmlns:a16="http://schemas.microsoft.com/office/drawing/2014/main" id="{D1C31F31-3F93-4FB7-886B-976F7A52C4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AA25A82A-B227-426E-A71C-35FD9B309B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3" name="Text Box 1">
          <a:extLst>
            <a:ext uri="{FF2B5EF4-FFF2-40B4-BE49-F238E27FC236}">
              <a16:creationId xmlns:a16="http://schemas.microsoft.com/office/drawing/2014/main" id="{00B58E56-0E76-4F41-B29F-A3BAC59276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0E53EEF0-1E7E-44A3-9E75-92202575C0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5" name="Text Box 1">
          <a:extLst>
            <a:ext uri="{FF2B5EF4-FFF2-40B4-BE49-F238E27FC236}">
              <a16:creationId xmlns:a16="http://schemas.microsoft.com/office/drawing/2014/main" id="{9DC4DB30-203E-4711-968B-AC06BDCD12F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41341178-1C2A-463D-8FF3-F35DEB886D5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57" name="Text Box 1">
          <a:extLst>
            <a:ext uri="{FF2B5EF4-FFF2-40B4-BE49-F238E27FC236}">
              <a16:creationId xmlns:a16="http://schemas.microsoft.com/office/drawing/2014/main" id="{30897FBF-F010-45F4-8C71-E6BEF33EDF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47F16BC7-4FF7-452D-A2D2-9339480F8A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59" name="Text Box 1">
          <a:extLst>
            <a:ext uri="{FF2B5EF4-FFF2-40B4-BE49-F238E27FC236}">
              <a16:creationId xmlns:a16="http://schemas.microsoft.com/office/drawing/2014/main" id="{FEB87D5B-0EF2-4F8A-A9B7-41687C1F36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0" name="Text Box 1">
          <a:extLst>
            <a:ext uri="{FF2B5EF4-FFF2-40B4-BE49-F238E27FC236}">
              <a16:creationId xmlns:a16="http://schemas.microsoft.com/office/drawing/2014/main" id="{47AA913E-A3F8-4593-9EAA-70AF65DAA9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1" name="Text Box 1">
          <a:extLst>
            <a:ext uri="{FF2B5EF4-FFF2-40B4-BE49-F238E27FC236}">
              <a16:creationId xmlns:a16="http://schemas.microsoft.com/office/drawing/2014/main" id="{6CF9260B-8AB3-487B-9C56-451EA3A889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3010FA56-F1B8-474A-9C8A-09E979A56E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3" name="Text Box 1">
          <a:extLst>
            <a:ext uri="{FF2B5EF4-FFF2-40B4-BE49-F238E27FC236}">
              <a16:creationId xmlns:a16="http://schemas.microsoft.com/office/drawing/2014/main" id="{53C91936-75A9-40C4-BA49-2EE206D5B7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E31C3D78-1400-4C67-9460-3BE8BC53463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65" name="Text Box 1">
          <a:extLst>
            <a:ext uri="{FF2B5EF4-FFF2-40B4-BE49-F238E27FC236}">
              <a16:creationId xmlns:a16="http://schemas.microsoft.com/office/drawing/2014/main" id="{0C01541E-25E8-4FFA-9014-7E521DFC20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5CED35AF-34FC-48C4-803F-2EC9910C52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7" name="Text Box 1">
          <a:extLst>
            <a:ext uri="{FF2B5EF4-FFF2-40B4-BE49-F238E27FC236}">
              <a16:creationId xmlns:a16="http://schemas.microsoft.com/office/drawing/2014/main" id="{33F1291F-2810-465C-BC88-DCDF810FF0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DD1945FD-A288-4AE0-B1EA-5BBBC33259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69" name="Text Box 1">
          <a:extLst>
            <a:ext uri="{FF2B5EF4-FFF2-40B4-BE49-F238E27FC236}">
              <a16:creationId xmlns:a16="http://schemas.microsoft.com/office/drawing/2014/main" id="{26B02B9E-DF73-42CD-B007-6130E20D1C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6CC2AE3E-3044-4BFD-8C65-1C39BEB4B9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1" name="Text Box 1">
          <a:extLst>
            <a:ext uri="{FF2B5EF4-FFF2-40B4-BE49-F238E27FC236}">
              <a16:creationId xmlns:a16="http://schemas.microsoft.com/office/drawing/2014/main" id="{C60F4610-7ED9-4769-9501-509CA53E3B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B6965399-4894-401F-8AA2-2969A77271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3" name="Text Box 1">
          <a:extLst>
            <a:ext uri="{FF2B5EF4-FFF2-40B4-BE49-F238E27FC236}">
              <a16:creationId xmlns:a16="http://schemas.microsoft.com/office/drawing/2014/main" id="{FCEDC789-AB7E-4398-ACC8-52FE1DC9AE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2F70D779-1A57-40AC-AE3C-F30763AF2C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5" name="Text Box 1">
          <a:extLst>
            <a:ext uri="{FF2B5EF4-FFF2-40B4-BE49-F238E27FC236}">
              <a16:creationId xmlns:a16="http://schemas.microsoft.com/office/drawing/2014/main" id="{1EEA3E2D-52CE-4FCF-91C5-05286B9159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2E328401-74CB-4C1C-8D11-C202EDF1B2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77" name="Text Box 1">
          <a:extLst>
            <a:ext uri="{FF2B5EF4-FFF2-40B4-BE49-F238E27FC236}">
              <a16:creationId xmlns:a16="http://schemas.microsoft.com/office/drawing/2014/main" id="{8EE98BFB-E912-4F3C-B579-72FEFECD91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94B09AE7-5671-4858-8212-C80DC292FDD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79" name="Text Box 1">
          <a:extLst>
            <a:ext uri="{FF2B5EF4-FFF2-40B4-BE49-F238E27FC236}">
              <a16:creationId xmlns:a16="http://schemas.microsoft.com/office/drawing/2014/main" id="{A25CD464-4845-4E6A-81AF-505F7BC431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AE0F889A-2F03-4B1F-8EDB-86F2EDA88AE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1" name="Text Box 1">
          <a:extLst>
            <a:ext uri="{FF2B5EF4-FFF2-40B4-BE49-F238E27FC236}">
              <a16:creationId xmlns:a16="http://schemas.microsoft.com/office/drawing/2014/main" id="{D4B3446C-E04F-48E6-9E6C-93B1458B3F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EB9F3433-D154-4694-A515-BA7D21B2E9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3" name="Text Box 1">
          <a:extLst>
            <a:ext uri="{FF2B5EF4-FFF2-40B4-BE49-F238E27FC236}">
              <a16:creationId xmlns:a16="http://schemas.microsoft.com/office/drawing/2014/main" id="{694FB40E-D2E3-4C1B-9469-4A012EF595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69A53DEB-84E8-4D0B-9B58-72E7B0C95C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5" name="Text Box 1">
          <a:extLst>
            <a:ext uri="{FF2B5EF4-FFF2-40B4-BE49-F238E27FC236}">
              <a16:creationId xmlns:a16="http://schemas.microsoft.com/office/drawing/2014/main" id="{7B809DEC-CF1E-4D74-8864-9584B0BA38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A7740DB4-0367-4373-81B6-2B88EB407B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7" name="Text Box 1">
          <a:extLst>
            <a:ext uri="{FF2B5EF4-FFF2-40B4-BE49-F238E27FC236}">
              <a16:creationId xmlns:a16="http://schemas.microsoft.com/office/drawing/2014/main" id="{EF5E81AF-41E0-40F9-8FCC-514EB3195B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53F8C095-6664-40B8-A423-CED5684263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389" name="Text Box 1">
          <a:extLst>
            <a:ext uri="{FF2B5EF4-FFF2-40B4-BE49-F238E27FC236}">
              <a16:creationId xmlns:a16="http://schemas.microsoft.com/office/drawing/2014/main" id="{CA718DC9-D568-4008-B2C7-46FF939EF8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07A0DEC6-05F9-45FF-93C0-60ABBB6682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1" name="Text Box 1">
          <a:extLst>
            <a:ext uri="{FF2B5EF4-FFF2-40B4-BE49-F238E27FC236}">
              <a16:creationId xmlns:a16="http://schemas.microsoft.com/office/drawing/2014/main" id="{98ECD54A-FFE7-40B0-BD4B-C5F98FD7E0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E33D5DFF-3B81-44E6-A7CC-BDD10ABD94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393" name="Text Box 1">
          <a:extLst>
            <a:ext uri="{FF2B5EF4-FFF2-40B4-BE49-F238E27FC236}">
              <a16:creationId xmlns:a16="http://schemas.microsoft.com/office/drawing/2014/main" id="{55195A97-5FC5-4394-B526-5D1FFC18C8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864858E5-7A3A-413F-962D-75F7636FCFF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5" name="Text Box 1">
          <a:extLst>
            <a:ext uri="{FF2B5EF4-FFF2-40B4-BE49-F238E27FC236}">
              <a16:creationId xmlns:a16="http://schemas.microsoft.com/office/drawing/2014/main" id="{03AE1E02-6EE6-4A97-AC0B-C9919C80F8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79977125-78BE-485F-80A9-5583A302F5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7" name="Text Box 1">
          <a:extLst>
            <a:ext uri="{FF2B5EF4-FFF2-40B4-BE49-F238E27FC236}">
              <a16:creationId xmlns:a16="http://schemas.microsoft.com/office/drawing/2014/main" id="{B3B34DFE-7ECF-4B28-8611-C33FC8962B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F39AA670-7B6D-4D70-8DDB-2831FE2FE7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399" name="Text Box 1">
          <a:extLst>
            <a:ext uri="{FF2B5EF4-FFF2-40B4-BE49-F238E27FC236}">
              <a16:creationId xmlns:a16="http://schemas.microsoft.com/office/drawing/2014/main" id="{19F3C3C8-C12E-42D4-8D4E-AE07C361E2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958E0056-98D3-4EB3-BA44-2F8D69C7C2A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1" name="Text Box 1">
          <a:extLst>
            <a:ext uri="{FF2B5EF4-FFF2-40B4-BE49-F238E27FC236}">
              <a16:creationId xmlns:a16="http://schemas.microsoft.com/office/drawing/2014/main" id="{32217709-94AD-4092-BE92-8739F75A5A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181F2CF9-0C9C-46A5-B0E9-E1C305D0BC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3" name="Text Box 1">
          <a:extLst>
            <a:ext uri="{FF2B5EF4-FFF2-40B4-BE49-F238E27FC236}">
              <a16:creationId xmlns:a16="http://schemas.microsoft.com/office/drawing/2014/main" id="{F5532DAD-AEC4-4567-9E72-FA665497F2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8B683276-E58C-4597-B641-5E77591EFF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05" name="Text Box 1">
          <a:extLst>
            <a:ext uri="{FF2B5EF4-FFF2-40B4-BE49-F238E27FC236}">
              <a16:creationId xmlns:a16="http://schemas.microsoft.com/office/drawing/2014/main" id="{34EC3014-36FF-4875-B917-10CEABF8B6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A36B5414-1890-486B-B36F-6E1B821A83E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7" name="Text Box 1">
          <a:extLst>
            <a:ext uri="{FF2B5EF4-FFF2-40B4-BE49-F238E27FC236}">
              <a16:creationId xmlns:a16="http://schemas.microsoft.com/office/drawing/2014/main" id="{CCBE8AAC-8F7C-46E2-A224-C7DA6AEFA6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8EE9185C-9DC6-4ED7-9A46-82DE8641DD6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5995D16C-51DB-4CB1-A2DE-499620497B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0" name="Text Box 1">
          <a:extLst>
            <a:ext uri="{FF2B5EF4-FFF2-40B4-BE49-F238E27FC236}">
              <a16:creationId xmlns:a16="http://schemas.microsoft.com/office/drawing/2014/main" id="{A87A2F82-6291-4C8B-85A6-C8FADC8D6B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B9B7DDAD-E167-4C57-9CBC-F8F0483291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12" name="Text Box 1">
          <a:extLst>
            <a:ext uri="{FF2B5EF4-FFF2-40B4-BE49-F238E27FC236}">
              <a16:creationId xmlns:a16="http://schemas.microsoft.com/office/drawing/2014/main" id="{50992398-FE43-4315-84CE-D106D97690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9465AE6C-493E-4C7A-9DD4-994C1EF789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4" name="Text Box 1">
          <a:extLst>
            <a:ext uri="{FF2B5EF4-FFF2-40B4-BE49-F238E27FC236}">
              <a16:creationId xmlns:a16="http://schemas.microsoft.com/office/drawing/2014/main" id="{1610E9D7-2EE8-435D-892F-57305F0DED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F6108096-2520-402C-9974-ED42F22207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6" name="Text Box 1">
          <a:extLst>
            <a:ext uri="{FF2B5EF4-FFF2-40B4-BE49-F238E27FC236}">
              <a16:creationId xmlns:a16="http://schemas.microsoft.com/office/drawing/2014/main" id="{E086362A-D071-4BEE-B6DC-A51E8F26B5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2EFB5A4B-45DB-4067-9021-A8761A19A2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8" name="Text Box 1">
          <a:extLst>
            <a:ext uri="{FF2B5EF4-FFF2-40B4-BE49-F238E27FC236}">
              <a16:creationId xmlns:a16="http://schemas.microsoft.com/office/drawing/2014/main" id="{963955E7-39CB-413D-A884-1100F612B20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C24FBD86-AE6A-4FF9-9D6C-B7F62894B7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0" name="Text Box 1">
          <a:extLst>
            <a:ext uri="{FF2B5EF4-FFF2-40B4-BE49-F238E27FC236}">
              <a16:creationId xmlns:a16="http://schemas.microsoft.com/office/drawing/2014/main" id="{8E499514-E59A-44A8-91F3-C6B1355AD1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CB8403FD-CE04-40E4-951A-60BEFCD613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2" name="Text Box 1">
          <a:extLst>
            <a:ext uri="{FF2B5EF4-FFF2-40B4-BE49-F238E27FC236}">
              <a16:creationId xmlns:a16="http://schemas.microsoft.com/office/drawing/2014/main" id="{8BFFDAE6-4C1A-4B9F-96E3-E0586D40F1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81C6C430-DEA7-4EE4-9327-95AED5298F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4" name="Text Box 1">
          <a:extLst>
            <a:ext uri="{FF2B5EF4-FFF2-40B4-BE49-F238E27FC236}">
              <a16:creationId xmlns:a16="http://schemas.microsoft.com/office/drawing/2014/main" id="{87A2761A-C46E-4F48-BE15-BC4C3EC17E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40AD3B08-0D42-4EF2-B4B7-06136425B6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6" name="Text Box 1">
          <a:extLst>
            <a:ext uri="{FF2B5EF4-FFF2-40B4-BE49-F238E27FC236}">
              <a16:creationId xmlns:a16="http://schemas.microsoft.com/office/drawing/2014/main" id="{84BC38EA-59A1-4BCD-98CF-ECE275E101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99E07F27-38CA-453E-B1E1-99AF3667DE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8" name="Text Box 1">
          <a:extLst>
            <a:ext uri="{FF2B5EF4-FFF2-40B4-BE49-F238E27FC236}">
              <a16:creationId xmlns:a16="http://schemas.microsoft.com/office/drawing/2014/main" id="{CE452143-9E13-4BD3-9788-2680B14C01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EB3D5516-E558-4AD2-BA2D-0805D4853F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0" name="Text Box 1">
          <a:extLst>
            <a:ext uri="{FF2B5EF4-FFF2-40B4-BE49-F238E27FC236}">
              <a16:creationId xmlns:a16="http://schemas.microsoft.com/office/drawing/2014/main" id="{9999B286-5D6A-40E9-9843-060851A606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D52E2D3B-D119-4E84-9A84-6A713FB582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2" name="Text Box 1">
          <a:extLst>
            <a:ext uri="{FF2B5EF4-FFF2-40B4-BE49-F238E27FC236}">
              <a16:creationId xmlns:a16="http://schemas.microsoft.com/office/drawing/2014/main" id="{6617AA2F-E0EF-4101-932B-985B7D6A6D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5F2CB479-DD05-4546-BB45-1CA993E11D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4" name="Text Box 1">
          <a:extLst>
            <a:ext uri="{FF2B5EF4-FFF2-40B4-BE49-F238E27FC236}">
              <a16:creationId xmlns:a16="http://schemas.microsoft.com/office/drawing/2014/main" id="{6335D866-B637-4985-B299-B2E96F1A24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A6051BC1-597D-4915-927F-4671B83B45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36" name="Text Box 1">
          <a:extLst>
            <a:ext uri="{FF2B5EF4-FFF2-40B4-BE49-F238E27FC236}">
              <a16:creationId xmlns:a16="http://schemas.microsoft.com/office/drawing/2014/main" id="{CBA2185D-CA66-4818-9116-02D8E7C888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0F4373D7-008B-404E-8788-654744DC719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8" name="Text Box 1">
          <a:extLst>
            <a:ext uri="{FF2B5EF4-FFF2-40B4-BE49-F238E27FC236}">
              <a16:creationId xmlns:a16="http://schemas.microsoft.com/office/drawing/2014/main" id="{98363F11-8CCA-4675-9C20-8739D37C96D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D3411046-CBC2-480E-9C3D-7B794DD77E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0" name="Text Box 1">
          <a:extLst>
            <a:ext uri="{FF2B5EF4-FFF2-40B4-BE49-F238E27FC236}">
              <a16:creationId xmlns:a16="http://schemas.microsoft.com/office/drawing/2014/main" id="{5FD22D0E-066E-4506-9BF4-8DADA52606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C7BAD490-F294-4B55-826E-232D202D337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2" name="Text Box 1">
          <a:extLst>
            <a:ext uri="{FF2B5EF4-FFF2-40B4-BE49-F238E27FC236}">
              <a16:creationId xmlns:a16="http://schemas.microsoft.com/office/drawing/2014/main" id="{8FA1434E-9F38-423D-80FD-EE5B1317EC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57CEF620-D53B-40B5-A42C-83F0915AAA1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44" name="Text Box 1">
          <a:extLst>
            <a:ext uri="{FF2B5EF4-FFF2-40B4-BE49-F238E27FC236}">
              <a16:creationId xmlns:a16="http://schemas.microsoft.com/office/drawing/2014/main" id="{6E229186-60F2-421D-9332-6A4ACDB743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E1744E4A-9862-4E47-86AF-E11C4FEC330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6" name="Text Box 1">
          <a:extLst>
            <a:ext uri="{FF2B5EF4-FFF2-40B4-BE49-F238E27FC236}">
              <a16:creationId xmlns:a16="http://schemas.microsoft.com/office/drawing/2014/main" id="{D45769BF-4DAF-4A5C-A500-6FEC5AB866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72A13547-52F4-49B3-AC99-397EEE8CFA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8" name="Text Box 1">
          <a:extLst>
            <a:ext uri="{FF2B5EF4-FFF2-40B4-BE49-F238E27FC236}">
              <a16:creationId xmlns:a16="http://schemas.microsoft.com/office/drawing/2014/main" id="{1E5C02E3-ACF6-4400-B99E-5EB8535917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1E496BD2-BD8D-4B7D-8712-40151A669B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0" name="Text Box 1">
          <a:extLst>
            <a:ext uri="{FF2B5EF4-FFF2-40B4-BE49-F238E27FC236}">
              <a16:creationId xmlns:a16="http://schemas.microsoft.com/office/drawing/2014/main" id="{480BD471-7CBB-4B36-BD7A-E333704009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20182240-879E-4C16-9846-782718EAC8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2" name="Text Box 1">
          <a:extLst>
            <a:ext uri="{FF2B5EF4-FFF2-40B4-BE49-F238E27FC236}">
              <a16:creationId xmlns:a16="http://schemas.microsoft.com/office/drawing/2014/main" id="{8BDE40DA-8247-4C5F-9B7A-7ADE67FAC7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42FDC9DA-301D-4EA4-8768-5866575457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4" name="Text Box 1">
          <a:extLst>
            <a:ext uri="{FF2B5EF4-FFF2-40B4-BE49-F238E27FC236}">
              <a16:creationId xmlns:a16="http://schemas.microsoft.com/office/drawing/2014/main" id="{F652EE3A-5E54-4D4E-B89E-B246DFCEAE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E9515806-478A-4ACE-9844-2A0F862188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6" name="Text Box 1">
          <a:extLst>
            <a:ext uri="{FF2B5EF4-FFF2-40B4-BE49-F238E27FC236}">
              <a16:creationId xmlns:a16="http://schemas.microsoft.com/office/drawing/2014/main" id="{0B7669CC-097C-4991-AFD3-68DB2072BA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771B894D-FB48-46BA-9038-558B2339D1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58" name="Text Box 1">
          <a:extLst>
            <a:ext uri="{FF2B5EF4-FFF2-40B4-BE49-F238E27FC236}">
              <a16:creationId xmlns:a16="http://schemas.microsoft.com/office/drawing/2014/main" id="{DB4A4EAA-41A7-449A-8D63-D18E349312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AD6A1613-863B-419E-B3AB-68205F210A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0" name="Text Box 1">
          <a:extLst>
            <a:ext uri="{FF2B5EF4-FFF2-40B4-BE49-F238E27FC236}">
              <a16:creationId xmlns:a16="http://schemas.microsoft.com/office/drawing/2014/main" id="{AF03809C-0129-4CD9-9169-5DB2A92F330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F6F97DFC-9704-4096-8FF4-69D68928E5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2" name="Text Box 1">
          <a:extLst>
            <a:ext uri="{FF2B5EF4-FFF2-40B4-BE49-F238E27FC236}">
              <a16:creationId xmlns:a16="http://schemas.microsoft.com/office/drawing/2014/main" id="{ED127008-874E-44EA-8751-EF0542C04D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AFB57C95-A4C9-4F1B-B9C0-CD29D5929B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4" name="Text Box 1">
          <a:extLst>
            <a:ext uri="{FF2B5EF4-FFF2-40B4-BE49-F238E27FC236}">
              <a16:creationId xmlns:a16="http://schemas.microsoft.com/office/drawing/2014/main" id="{3932FFF5-AF39-48F9-9BBC-26E1D24FAB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40107B1E-66B0-4189-9886-6096CBF0DD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6" name="Text Box 1">
          <a:extLst>
            <a:ext uri="{FF2B5EF4-FFF2-40B4-BE49-F238E27FC236}">
              <a16:creationId xmlns:a16="http://schemas.microsoft.com/office/drawing/2014/main" id="{58D7F128-45F6-4DB6-B6DB-4C995FF1DD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C7A407C3-C922-47A0-A55A-132D124D9BB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CB989DAB-13FD-48E5-A73B-4EB0C761FE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69" name="Text Box 1">
          <a:extLst>
            <a:ext uri="{FF2B5EF4-FFF2-40B4-BE49-F238E27FC236}">
              <a16:creationId xmlns:a16="http://schemas.microsoft.com/office/drawing/2014/main" id="{67510B05-B048-48FA-BB04-0D10CEEDEBD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C83C152B-F3DE-4846-BD59-0A99FF3B03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1" name="Text Box 1">
          <a:extLst>
            <a:ext uri="{FF2B5EF4-FFF2-40B4-BE49-F238E27FC236}">
              <a16:creationId xmlns:a16="http://schemas.microsoft.com/office/drawing/2014/main" id="{2C58196E-9B60-4C1C-84F4-7FAD7FA118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9EC8843B-3CD6-4829-B268-22E0C48230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3" name="Text Box 1">
          <a:extLst>
            <a:ext uri="{FF2B5EF4-FFF2-40B4-BE49-F238E27FC236}">
              <a16:creationId xmlns:a16="http://schemas.microsoft.com/office/drawing/2014/main" id="{10EEBE64-76E7-4A3D-A7B1-C5ED59930E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122BEEED-A6FF-4E8C-9D26-91DFF3EFD2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5" name="Text Box 1">
          <a:extLst>
            <a:ext uri="{FF2B5EF4-FFF2-40B4-BE49-F238E27FC236}">
              <a16:creationId xmlns:a16="http://schemas.microsoft.com/office/drawing/2014/main" id="{D04803A9-5ACC-4D0D-8314-FA1F6CEBE4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AB22C19D-6BF9-47C4-B736-C432AE8E4E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77" name="Text Box 1">
          <a:extLst>
            <a:ext uri="{FF2B5EF4-FFF2-40B4-BE49-F238E27FC236}">
              <a16:creationId xmlns:a16="http://schemas.microsoft.com/office/drawing/2014/main" id="{F17EC8E9-6EE4-4811-9A77-CEDA9DE7AC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AD1F0C24-4252-4CFF-93DE-7D9D4D2D5E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79" name="Text Box 1">
          <a:extLst>
            <a:ext uri="{FF2B5EF4-FFF2-40B4-BE49-F238E27FC236}">
              <a16:creationId xmlns:a16="http://schemas.microsoft.com/office/drawing/2014/main" id="{0B40688B-B8B7-4E76-A224-84AA044138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0" name="Text Box 1">
          <a:extLst>
            <a:ext uri="{FF2B5EF4-FFF2-40B4-BE49-F238E27FC236}">
              <a16:creationId xmlns:a16="http://schemas.microsoft.com/office/drawing/2014/main" id="{86FC5FFD-407D-4AEB-9A5A-63DD931745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81" name="Text Box 1">
          <a:extLst>
            <a:ext uri="{FF2B5EF4-FFF2-40B4-BE49-F238E27FC236}">
              <a16:creationId xmlns:a16="http://schemas.microsoft.com/office/drawing/2014/main" id="{4B0CAAF2-14CF-4B86-9922-EA689D22D6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2" name="Text Box 1">
          <a:extLst>
            <a:ext uri="{FF2B5EF4-FFF2-40B4-BE49-F238E27FC236}">
              <a16:creationId xmlns:a16="http://schemas.microsoft.com/office/drawing/2014/main" id="{A2CF006D-7EBF-4D4B-8CEC-ECC231B930E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3" name="Text Box 1">
          <a:extLst>
            <a:ext uri="{FF2B5EF4-FFF2-40B4-BE49-F238E27FC236}">
              <a16:creationId xmlns:a16="http://schemas.microsoft.com/office/drawing/2014/main" id="{E06D9D59-E09D-49FB-8C56-9E5D7D59D4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4" name="Text Box 1">
          <a:extLst>
            <a:ext uri="{FF2B5EF4-FFF2-40B4-BE49-F238E27FC236}">
              <a16:creationId xmlns:a16="http://schemas.microsoft.com/office/drawing/2014/main" id="{49109A82-7F44-443D-B15A-664296F3DA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5" name="Text Box 1">
          <a:extLst>
            <a:ext uri="{FF2B5EF4-FFF2-40B4-BE49-F238E27FC236}">
              <a16:creationId xmlns:a16="http://schemas.microsoft.com/office/drawing/2014/main" id="{A037522E-8597-4844-AE66-310B6CD0B8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6" name="Text Box 1">
          <a:extLst>
            <a:ext uri="{FF2B5EF4-FFF2-40B4-BE49-F238E27FC236}">
              <a16:creationId xmlns:a16="http://schemas.microsoft.com/office/drawing/2014/main" id="{30883948-53AB-44D8-ACE4-50160FA3FD9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7" name="Text Box 1">
          <a:extLst>
            <a:ext uri="{FF2B5EF4-FFF2-40B4-BE49-F238E27FC236}">
              <a16:creationId xmlns:a16="http://schemas.microsoft.com/office/drawing/2014/main" id="{83EE2747-93E3-4729-8D32-FB28E46778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88" name="Text Box 1">
          <a:extLst>
            <a:ext uri="{FF2B5EF4-FFF2-40B4-BE49-F238E27FC236}">
              <a16:creationId xmlns:a16="http://schemas.microsoft.com/office/drawing/2014/main" id="{5A9F10EF-7862-4CC4-A03F-A296D3C2BFA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89" name="Text Box 1">
          <a:extLst>
            <a:ext uri="{FF2B5EF4-FFF2-40B4-BE49-F238E27FC236}">
              <a16:creationId xmlns:a16="http://schemas.microsoft.com/office/drawing/2014/main" id="{46B1893F-515E-4AEB-8C2C-71929A17BF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0" name="Text Box 1">
          <a:extLst>
            <a:ext uri="{FF2B5EF4-FFF2-40B4-BE49-F238E27FC236}">
              <a16:creationId xmlns:a16="http://schemas.microsoft.com/office/drawing/2014/main" id="{ADD3395C-99B6-4719-B00C-CEA0BF5B64A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1" name="Text Box 1">
          <a:extLst>
            <a:ext uri="{FF2B5EF4-FFF2-40B4-BE49-F238E27FC236}">
              <a16:creationId xmlns:a16="http://schemas.microsoft.com/office/drawing/2014/main" id="{0140D72B-0A79-4DFB-8318-16ECB7BBA6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2" name="Text Box 1">
          <a:extLst>
            <a:ext uri="{FF2B5EF4-FFF2-40B4-BE49-F238E27FC236}">
              <a16:creationId xmlns:a16="http://schemas.microsoft.com/office/drawing/2014/main" id="{AB21D339-5DD8-48EA-A602-4D1F3CDD9F0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3" name="Text Box 1">
          <a:extLst>
            <a:ext uri="{FF2B5EF4-FFF2-40B4-BE49-F238E27FC236}">
              <a16:creationId xmlns:a16="http://schemas.microsoft.com/office/drawing/2014/main" id="{EEAB5852-DA84-49DE-8CB2-FE1FFCC037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4" name="Text Box 1">
          <a:extLst>
            <a:ext uri="{FF2B5EF4-FFF2-40B4-BE49-F238E27FC236}">
              <a16:creationId xmlns:a16="http://schemas.microsoft.com/office/drawing/2014/main" id="{FD867C84-2B67-4C54-B4DD-A66258E3DC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5" name="Text Box 1">
          <a:extLst>
            <a:ext uri="{FF2B5EF4-FFF2-40B4-BE49-F238E27FC236}">
              <a16:creationId xmlns:a16="http://schemas.microsoft.com/office/drawing/2014/main" id="{B66080C5-C02B-440C-BB3A-B2657678B4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6" name="Text Box 1">
          <a:extLst>
            <a:ext uri="{FF2B5EF4-FFF2-40B4-BE49-F238E27FC236}">
              <a16:creationId xmlns:a16="http://schemas.microsoft.com/office/drawing/2014/main" id="{3FF576AE-0C23-4B6B-9284-EFC12B54FC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497" name="Text Box 1">
          <a:extLst>
            <a:ext uri="{FF2B5EF4-FFF2-40B4-BE49-F238E27FC236}">
              <a16:creationId xmlns:a16="http://schemas.microsoft.com/office/drawing/2014/main" id="{C38D8E5A-63D1-4A44-B095-4D5BFC1656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498" name="Text Box 1">
          <a:extLst>
            <a:ext uri="{FF2B5EF4-FFF2-40B4-BE49-F238E27FC236}">
              <a16:creationId xmlns:a16="http://schemas.microsoft.com/office/drawing/2014/main" id="{E0A8528C-6D8F-4E1C-A3A1-3FAEFA41F6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499" name="Text Box 1">
          <a:extLst>
            <a:ext uri="{FF2B5EF4-FFF2-40B4-BE49-F238E27FC236}">
              <a16:creationId xmlns:a16="http://schemas.microsoft.com/office/drawing/2014/main" id="{66771107-80E3-4872-9A16-C3423A922C9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0" name="Text Box 1">
          <a:extLst>
            <a:ext uri="{FF2B5EF4-FFF2-40B4-BE49-F238E27FC236}">
              <a16:creationId xmlns:a16="http://schemas.microsoft.com/office/drawing/2014/main" id="{88B15243-D35B-4ECE-8D5A-C4D780DCA0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1" name="Text Box 1">
          <a:extLst>
            <a:ext uri="{FF2B5EF4-FFF2-40B4-BE49-F238E27FC236}">
              <a16:creationId xmlns:a16="http://schemas.microsoft.com/office/drawing/2014/main" id="{2BA3DBC2-0E2F-4F46-89AF-107F674D38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2" name="Text Box 1">
          <a:extLst>
            <a:ext uri="{FF2B5EF4-FFF2-40B4-BE49-F238E27FC236}">
              <a16:creationId xmlns:a16="http://schemas.microsoft.com/office/drawing/2014/main" id="{E2BB9F74-8733-4EF0-9ADE-EC8B6DF7B6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3" name="Text Box 1">
          <a:extLst>
            <a:ext uri="{FF2B5EF4-FFF2-40B4-BE49-F238E27FC236}">
              <a16:creationId xmlns:a16="http://schemas.microsoft.com/office/drawing/2014/main" id="{BD91E9AF-63B5-4571-9C49-66C1FCA6CB4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4" name="Text Box 1">
          <a:extLst>
            <a:ext uri="{FF2B5EF4-FFF2-40B4-BE49-F238E27FC236}">
              <a16:creationId xmlns:a16="http://schemas.microsoft.com/office/drawing/2014/main" id="{C54CA902-4C4D-493E-B6CA-142D312E0F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05" name="Text Box 1">
          <a:extLst>
            <a:ext uri="{FF2B5EF4-FFF2-40B4-BE49-F238E27FC236}">
              <a16:creationId xmlns:a16="http://schemas.microsoft.com/office/drawing/2014/main" id="{1B1CF652-82B3-4A18-8365-18AB4BB2C1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6" name="Text Box 1">
          <a:extLst>
            <a:ext uri="{FF2B5EF4-FFF2-40B4-BE49-F238E27FC236}">
              <a16:creationId xmlns:a16="http://schemas.microsoft.com/office/drawing/2014/main" id="{FE1C0DF7-0D76-4748-B2E3-6857FFB6FF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7" name="Text Box 1">
          <a:extLst>
            <a:ext uri="{FF2B5EF4-FFF2-40B4-BE49-F238E27FC236}">
              <a16:creationId xmlns:a16="http://schemas.microsoft.com/office/drawing/2014/main" id="{3D861695-DB5B-4143-8F1B-17DB46009E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08" name="Text Box 1">
          <a:extLst>
            <a:ext uri="{FF2B5EF4-FFF2-40B4-BE49-F238E27FC236}">
              <a16:creationId xmlns:a16="http://schemas.microsoft.com/office/drawing/2014/main" id="{6FB5C8FE-4B6C-4C29-992D-9489C99791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09" name="Text Box 1">
          <a:extLst>
            <a:ext uri="{FF2B5EF4-FFF2-40B4-BE49-F238E27FC236}">
              <a16:creationId xmlns:a16="http://schemas.microsoft.com/office/drawing/2014/main" id="{01E9946B-92FA-4B57-8E70-A983407F67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0" name="Text Box 1">
          <a:extLst>
            <a:ext uri="{FF2B5EF4-FFF2-40B4-BE49-F238E27FC236}">
              <a16:creationId xmlns:a16="http://schemas.microsoft.com/office/drawing/2014/main" id="{21F14525-2B07-46E6-A871-8747B881DA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1" name="Text Box 1">
          <a:extLst>
            <a:ext uri="{FF2B5EF4-FFF2-40B4-BE49-F238E27FC236}">
              <a16:creationId xmlns:a16="http://schemas.microsoft.com/office/drawing/2014/main" id="{3822F150-BEDC-4044-81B0-5B64B108F5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2" name="Text Box 1">
          <a:extLst>
            <a:ext uri="{FF2B5EF4-FFF2-40B4-BE49-F238E27FC236}">
              <a16:creationId xmlns:a16="http://schemas.microsoft.com/office/drawing/2014/main" id="{C1B7C657-95C9-4E90-8210-9011DC41C1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13" name="Text Box 1">
          <a:extLst>
            <a:ext uri="{FF2B5EF4-FFF2-40B4-BE49-F238E27FC236}">
              <a16:creationId xmlns:a16="http://schemas.microsoft.com/office/drawing/2014/main" id="{303107D4-633B-4475-9CE3-011377D2AF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4" name="Text Box 1">
          <a:extLst>
            <a:ext uri="{FF2B5EF4-FFF2-40B4-BE49-F238E27FC236}">
              <a16:creationId xmlns:a16="http://schemas.microsoft.com/office/drawing/2014/main" id="{E3B7C79B-C695-4392-83A0-6F78A0FE40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5" name="Text Box 1">
          <a:extLst>
            <a:ext uri="{FF2B5EF4-FFF2-40B4-BE49-F238E27FC236}">
              <a16:creationId xmlns:a16="http://schemas.microsoft.com/office/drawing/2014/main" id="{97744D1D-CF14-4504-BC03-7A6DB519A27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6" name="Text Box 1">
          <a:extLst>
            <a:ext uri="{FF2B5EF4-FFF2-40B4-BE49-F238E27FC236}">
              <a16:creationId xmlns:a16="http://schemas.microsoft.com/office/drawing/2014/main" id="{BFE9AC56-4C18-403C-90D5-D548710FAA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7" name="Text Box 1">
          <a:extLst>
            <a:ext uri="{FF2B5EF4-FFF2-40B4-BE49-F238E27FC236}">
              <a16:creationId xmlns:a16="http://schemas.microsoft.com/office/drawing/2014/main" id="{F9CE7956-A50A-4710-A469-6FA0DD41A4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18" name="Text Box 1">
          <a:extLst>
            <a:ext uri="{FF2B5EF4-FFF2-40B4-BE49-F238E27FC236}">
              <a16:creationId xmlns:a16="http://schemas.microsoft.com/office/drawing/2014/main" id="{48632707-F1F1-47A7-9FF9-A77C58F5256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19" name="Text Box 1">
          <a:extLst>
            <a:ext uri="{FF2B5EF4-FFF2-40B4-BE49-F238E27FC236}">
              <a16:creationId xmlns:a16="http://schemas.microsoft.com/office/drawing/2014/main" id="{7DFB52EC-3D69-452B-A451-C0E8061503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0" name="Text Box 1">
          <a:extLst>
            <a:ext uri="{FF2B5EF4-FFF2-40B4-BE49-F238E27FC236}">
              <a16:creationId xmlns:a16="http://schemas.microsoft.com/office/drawing/2014/main" id="{3CFF8E1E-3C0C-4279-A37A-B5879A2A23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1" name="Text Box 1">
          <a:extLst>
            <a:ext uri="{FF2B5EF4-FFF2-40B4-BE49-F238E27FC236}">
              <a16:creationId xmlns:a16="http://schemas.microsoft.com/office/drawing/2014/main" id="{58A26E39-997E-4D4B-8B76-92713FBC5B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2" name="Text Box 1">
          <a:extLst>
            <a:ext uri="{FF2B5EF4-FFF2-40B4-BE49-F238E27FC236}">
              <a16:creationId xmlns:a16="http://schemas.microsoft.com/office/drawing/2014/main" id="{752A3AB9-EA5E-42B4-8872-47CA5A6641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3" name="Text Box 1">
          <a:extLst>
            <a:ext uri="{FF2B5EF4-FFF2-40B4-BE49-F238E27FC236}">
              <a16:creationId xmlns:a16="http://schemas.microsoft.com/office/drawing/2014/main" id="{7E6E40CF-5FFE-47AF-B388-00C5F7F0A0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24" name="Text Box 1">
          <a:extLst>
            <a:ext uri="{FF2B5EF4-FFF2-40B4-BE49-F238E27FC236}">
              <a16:creationId xmlns:a16="http://schemas.microsoft.com/office/drawing/2014/main" id="{0919C5D2-0AB2-4641-B3AA-B8EABA9621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25" name="Text Box 1">
          <a:extLst>
            <a:ext uri="{FF2B5EF4-FFF2-40B4-BE49-F238E27FC236}">
              <a16:creationId xmlns:a16="http://schemas.microsoft.com/office/drawing/2014/main" id="{CA045524-55CE-49DF-9DB0-062B9B96A29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6" name="Text Box 1">
          <a:extLst>
            <a:ext uri="{FF2B5EF4-FFF2-40B4-BE49-F238E27FC236}">
              <a16:creationId xmlns:a16="http://schemas.microsoft.com/office/drawing/2014/main" id="{9DB8385A-7143-4B4D-BD70-352B0BDF31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7" name="Text Box 1">
          <a:extLst>
            <a:ext uri="{FF2B5EF4-FFF2-40B4-BE49-F238E27FC236}">
              <a16:creationId xmlns:a16="http://schemas.microsoft.com/office/drawing/2014/main" id="{7F221289-669B-4667-A860-0EC5DA99A3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8" name="Text Box 1">
          <a:extLst>
            <a:ext uri="{FF2B5EF4-FFF2-40B4-BE49-F238E27FC236}">
              <a16:creationId xmlns:a16="http://schemas.microsoft.com/office/drawing/2014/main" id="{3E59B409-6BC7-4697-9CF6-FD324CE6B5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29" name="Text Box 1">
          <a:extLst>
            <a:ext uri="{FF2B5EF4-FFF2-40B4-BE49-F238E27FC236}">
              <a16:creationId xmlns:a16="http://schemas.microsoft.com/office/drawing/2014/main" id="{BCF5635F-B930-4915-B48A-188042249A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0" name="Text Box 1">
          <a:extLst>
            <a:ext uri="{FF2B5EF4-FFF2-40B4-BE49-F238E27FC236}">
              <a16:creationId xmlns:a16="http://schemas.microsoft.com/office/drawing/2014/main" id="{53669655-BD24-4402-A38D-3146D556B3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1" name="Text Box 1">
          <a:extLst>
            <a:ext uri="{FF2B5EF4-FFF2-40B4-BE49-F238E27FC236}">
              <a16:creationId xmlns:a16="http://schemas.microsoft.com/office/drawing/2014/main" id="{87C42C87-58B8-48ED-A5BD-AD389B591C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2" name="Text Box 1">
          <a:extLst>
            <a:ext uri="{FF2B5EF4-FFF2-40B4-BE49-F238E27FC236}">
              <a16:creationId xmlns:a16="http://schemas.microsoft.com/office/drawing/2014/main" id="{09D9F840-79D6-4944-A43F-8BEA1CD3A6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3" name="Text Box 1">
          <a:extLst>
            <a:ext uri="{FF2B5EF4-FFF2-40B4-BE49-F238E27FC236}">
              <a16:creationId xmlns:a16="http://schemas.microsoft.com/office/drawing/2014/main" id="{9EB9ED8E-69E2-4D5E-B247-62E1D4094A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4" name="Text Box 1">
          <a:extLst>
            <a:ext uri="{FF2B5EF4-FFF2-40B4-BE49-F238E27FC236}">
              <a16:creationId xmlns:a16="http://schemas.microsoft.com/office/drawing/2014/main" id="{536AD9D5-91CA-47C6-892C-B3615BD8E5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5" name="Text Box 1">
          <a:extLst>
            <a:ext uri="{FF2B5EF4-FFF2-40B4-BE49-F238E27FC236}">
              <a16:creationId xmlns:a16="http://schemas.microsoft.com/office/drawing/2014/main" id="{19B8C674-BF5F-4148-87ED-7EFCB39E52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6" name="Text Box 1">
          <a:extLst>
            <a:ext uri="{FF2B5EF4-FFF2-40B4-BE49-F238E27FC236}">
              <a16:creationId xmlns:a16="http://schemas.microsoft.com/office/drawing/2014/main" id="{9FB2553E-D8AD-4D13-A8CF-6D5296A12E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37" name="Text Box 1">
          <a:extLst>
            <a:ext uri="{FF2B5EF4-FFF2-40B4-BE49-F238E27FC236}">
              <a16:creationId xmlns:a16="http://schemas.microsoft.com/office/drawing/2014/main" id="{99DCDFDF-8009-428C-8B85-2BEC92A3E1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38" name="Text Box 1">
          <a:extLst>
            <a:ext uri="{FF2B5EF4-FFF2-40B4-BE49-F238E27FC236}">
              <a16:creationId xmlns:a16="http://schemas.microsoft.com/office/drawing/2014/main" id="{8B3215C4-3D21-42E1-9CFB-0E0C625BE5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39" name="Text Box 1">
          <a:extLst>
            <a:ext uri="{FF2B5EF4-FFF2-40B4-BE49-F238E27FC236}">
              <a16:creationId xmlns:a16="http://schemas.microsoft.com/office/drawing/2014/main" id="{00A6D585-3F2A-4684-BFBD-C2DFCD865A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0" name="Text Box 1">
          <a:extLst>
            <a:ext uri="{FF2B5EF4-FFF2-40B4-BE49-F238E27FC236}">
              <a16:creationId xmlns:a16="http://schemas.microsoft.com/office/drawing/2014/main" id="{9342E96B-01B9-4942-BA52-A64280F4CC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41" name="Text Box 1">
          <a:extLst>
            <a:ext uri="{FF2B5EF4-FFF2-40B4-BE49-F238E27FC236}">
              <a16:creationId xmlns:a16="http://schemas.microsoft.com/office/drawing/2014/main" id="{8393814E-EF1D-4A96-A848-3344435866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2" name="Text Box 1">
          <a:extLst>
            <a:ext uri="{FF2B5EF4-FFF2-40B4-BE49-F238E27FC236}">
              <a16:creationId xmlns:a16="http://schemas.microsoft.com/office/drawing/2014/main" id="{F15C43CB-30CE-428E-8D73-97D167550A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3" name="Text Box 1">
          <a:extLst>
            <a:ext uri="{FF2B5EF4-FFF2-40B4-BE49-F238E27FC236}">
              <a16:creationId xmlns:a16="http://schemas.microsoft.com/office/drawing/2014/main" id="{E1D446CE-8CA1-4DD1-958B-2A52E7C801A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4" name="Text Box 1">
          <a:extLst>
            <a:ext uri="{FF2B5EF4-FFF2-40B4-BE49-F238E27FC236}">
              <a16:creationId xmlns:a16="http://schemas.microsoft.com/office/drawing/2014/main" id="{ABE254B8-619C-4C81-86D3-A5ED202C16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545" name="Text Box 1">
          <a:extLst>
            <a:ext uri="{FF2B5EF4-FFF2-40B4-BE49-F238E27FC236}">
              <a16:creationId xmlns:a16="http://schemas.microsoft.com/office/drawing/2014/main" id="{62256760-8D0B-4FDD-AA51-D39DC1A3A1E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6" name="Text Box 1">
          <a:extLst>
            <a:ext uri="{FF2B5EF4-FFF2-40B4-BE49-F238E27FC236}">
              <a16:creationId xmlns:a16="http://schemas.microsoft.com/office/drawing/2014/main" id="{D40CFC1D-6484-451F-B58D-2506F28323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7" name="Text Box 1">
          <a:extLst>
            <a:ext uri="{FF2B5EF4-FFF2-40B4-BE49-F238E27FC236}">
              <a16:creationId xmlns:a16="http://schemas.microsoft.com/office/drawing/2014/main" id="{AFDB0FE4-A1C6-4FDA-A85D-ADD5E30F93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48" name="Text Box 1">
          <a:extLst>
            <a:ext uri="{FF2B5EF4-FFF2-40B4-BE49-F238E27FC236}">
              <a16:creationId xmlns:a16="http://schemas.microsoft.com/office/drawing/2014/main" id="{A0FB5EA2-9632-4A8D-97EA-59A9DDF8DF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49" name="Text Box 1">
          <a:extLst>
            <a:ext uri="{FF2B5EF4-FFF2-40B4-BE49-F238E27FC236}">
              <a16:creationId xmlns:a16="http://schemas.microsoft.com/office/drawing/2014/main" id="{4BF1F120-8474-4885-AC35-625293681B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0" name="Text Box 1">
          <a:extLst>
            <a:ext uri="{FF2B5EF4-FFF2-40B4-BE49-F238E27FC236}">
              <a16:creationId xmlns:a16="http://schemas.microsoft.com/office/drawing/2014/main" id="{803703C1-34B9-4B73-A58A-ED94041E343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1" name="Text Box 1">
          <a:extLst>
            <a:ext uri="{FF2B5EF4-FFF2-40B4-BE49-F238E27FC236}">
              <a16:creationId xmlns:a16="http://schemas.microsoft.com/office/drawing/2014/main" id="{0868751B-97D1-4BBA-A17C-FE831E3810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2" name="Text Box 1">
          <a:extLst>
            <a:ext uri="{FF2B5EF4-FFF2-40B4-BE49-F238E27FC236}">
              <a16:creationId xmlns:a16="http://schemas.microsoft.com/office/drawing/2014/main" id="{A7C62D5D-DB4D-453D-9DE2-DCD8A35FFF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3" name="Text Box 1">
          <a:extLst>
            <a:ext uri="{FF2B5EF4-FFF2-40B4-BE49-F238E27FC236}">
              <a16:creationId xmlns:a16="http://schemas.microsoft.com/office/drawing/2014/main" id="{0523B92D-2470-4295-B641-0ABF7794B5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4" name="Text Box 1">
          <a:extLst>
            <a:ext uri="{FF2B5EF4-FFF2-40B4-BE49-F238E27FC236}">
              <a16:creationId xmlns:a16="http://schemas.microsoft.com/office/drawing/2014/main" id="{3E91661A-B6E7-43A8-9652-4219009D02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5" name="Text Box 1">
          <a:extLst>
            <a:ext uri="{FF2B5EF4-FFF2-40B4-BE49-F238E27FC236}">
              <a16:creationId xmlns:a16="http://schemas.microsoft.com/office/drawing/2014/main" id="{8A9AF5F1-02B0-4FB5-ADEA-57437F3360A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56" name="Text Box 1">
          <a:extLst>
            <a:ext uri="{FF2B5EF4-FFF2-40B4-BE49-F238E27FC236}">
              <a16:creationId xmlns:a16="http://schemas.microsoft.com/office/drawing/2014/main" id="{A3725BEE-A0B5-4C81-8077-2F72ECE724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57" name="Text Box 1">
          <a:extLst>
            <a:ext uri="{FF2B5EF4-FFF2-40B4-BE49-F238E27FC236}">
              <a16:creationId xmlns:a16="http://schemas.microsoft.com/office/drawing/2014/main" id="{E777B04E-A0C8-4F86-BD89-42F84F5494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8" name="Text Box 1">
          <a:extLst>
            <a:ext uri="{FF2B5EF4-FFF2-40B4-BE49-F238E27FC236}">
              <a16:creationId xmlns:a16="http://schemas.microsoft.com/office/drawing/2014/main" id="{F19B524C-5CB6-4D26-86AE-659B76DD0E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59" name="Text Box 1">
          <a:extLst>
            <a:ext uri="{FF2B5EF4-FFF2-40B4-BE49-F238E27FC236}">
              <a16:creationId xmlns:a16="http://schemas.microsoft.com/office/drawing/2014/main" id="{2222D8AE-FD81-4190-B393-E30352D0D6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0" name="Text Box 1">
          <a:extLst>
            <a:ext uri="{FF2B5EF4-FFF2-40B4-BE49-F238E27FC236}">
              <a16:creationId xmlns:a16="http://schemas.microsoft.com/office/drawing/2014/main" id="{B3F6CD75-3161-491E-8258-4D3B9886F0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1" name="Text Box 1">
          <a:extLst>
            <a:ext uri="{FF2B5EF4-FFF2-40B4-BE49-F238E27FC236}">
              <a16:creationId xmlns:a16="http://schemas.microsoft.com/office/drawing/2014/main" id="{D8491B02-74F1-45A4-9777-AF0C756E35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2" name="Text Box 1">
          <a:extLst>
            <a:ext uri="{FF2B5EF4-FFF2-40B4-BE49-F238E27FC236}">
              <a16:creationId xmlns:a16="http://schemas.microsoft.com/office/drawing/2014/main" id="{3222B575-7D0C-423B-9C5D-09CB587DF2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3" name="Text Box 1">
          <a:extLst>
            <a:ext uri="{FF2B5EF4-FFF2-40B4-BE49-F238E27FC236}">
              <a16:creationId xmlns:a16="http://schemas.microsoft.com/office/drawing/2014/main" id="{DC6D547A-0F39-4D81-9B0A-A8C1A35A742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64" name="Text Box 1">
          <a:extLst>
            <a:ext uri="{FF2B5EF4-FFF2-40B4-BE49-F238E27FC236}">
              <a16:creationId xmlns:a16="http://schemas.microsoft.com/office/drawing/2014/main" id="{BCAB6F57-231E-43E7-A8C3-426F05E489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65" name="Text Box 1">
          <a:extLst>
            <a:ext uri="{FF2B5EF4-FFF2-40B4-BE49-F238E27FC236}">
              <a16:creationId xmlns:a16="http://schemas.microsoft.com/office/drawing/2014/main" id="{49B5EA4E-22B1-4119-89C4-6C1482253B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6" name="Text Box 1">
          <a:extLst>
            <a:ext uri="{FF2B5EF4-FFF2-40B4-BE49-F238E27FC236}">
              <a16:creationId xmlns:a16="http://schemas.microsoft.com/office/drawing/2014/main" id="{3B94E433-E4BF-4041-9CB8-6EB7FE9B7E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7" name="Text Box 1">
          <a:extLst>
            <a:ext uri="{FF2B5EF4-FFF2-40B4-BE49-F238E27FC236}">
              <a16:creationId xmlns:a16="http://schemas.microsoft.com/office/drawing/2014/main" id="{EC3E2022-4C88-47A2-9715-2D558BDECB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8" name="Text Box 1">
          <a:extLst>
            <a:ext uri="{FF2B5EF4-FFF2-40B4-BE49-F238E27FC236}">
              <a16:creationId xmlns:a16="http://schemas.microsoft.com/office/drawing/2014/main" id="{7EFDFC57-AAA1-4973-93D7-75C5BA4F442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69" name="Text Box 1">
          <a:extLst>
            <a:ext uri="{FF2B5EF4-FFF2-40B4-BE49-F238E27FC236}">
              <a16:creationId xmlns:a16="http://schemas.microsoft.com/office/drawing/2014/main" id="{53AB4859-7276-4DBA-A9B9-DFE9F33C56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0" name="Text Box 1">
          <a:extLst>
            <a:ext uri="{FF2B5EF4-FFF2-40B4-BE49-F238E27FC236}">
              <a16:creationId xmlns:a16="http://schemas.microsoft.com/office/drawing/2014/main" id="{A8B9C97F-F73C-4B2E-A8B6-81D1173E8C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1" name="Text Box 1">
          <a:extLst>
            <a:ext uri="{FF2B5EF4-FFF2-40B4-BE49-F238E27FC236}">
              <a16:creationId xmlns:a16="http://schemas.microsoft.com/office/drawing/2014/main" id="{23F0B11F-4F91-4A3E-9200-7CE7A931932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2" name="Text Box 1">
          <a:extLst>
            <a:ext uri="{FF2B5EF4-FFF2-40B4-BE49-F238E27FC236}">
              <a16:creationId xmlns:a16="http://schemas.microsoft.com/office/drawing/2014/main" id="{AF0B3456-0866-4398-8846-BEDBC63B2D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3" name="Text Box 1">
          <a:extLst>
            <a:ext uri="{FF2B5EF4-FFF2-40B4-BE49-F238E27FC236}">
              <a16:creationId xmlns:a16="http://schemas.microsoft.com/office/drawing/2014/main" id="{9FD5E2E0-14EC-44DA-B65D-8623DE02CF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4" name="Text Box 1">
          <a:extLst>
            <a:ext uri="{FF2B5EF4-FFF2-40B4-BE49-F238E27FC236}">
              <a16:creationId xmlns:a16="http://schemas.microsoft.com/office/drawing/2014/main" id="{14A4AB82-27B2-4313-95E8-CAC78507FE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5" name="Text Box 1">
          <a:extLst>
            <a:ext uri="{FF2B5EF4-FFF2-40B4-BE49-F238E27FC236}">
              <a16:creationId xmlns:a16="http://schemas.microsoft.com/office/drawing/2014/main" id="{977975B5-7843-43BE-B853-86B554792D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6" name="Text Box 1">
          <a:extLst>
            <a:ext uri="{FF2B5EF4-FFF2-40B4-BE49-F238E27FC236}">
              <a16:creationId xmlns:a16="http://schemas.microsoft.com/office/drawing/2014/main" id="{1CCA0B8E-8B57-42A8-B357-A0D3BA690A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7" name="Text Box 1">
          <a:extLst>
            <a:ext uri="{FF2B5EF4-FFF2-40B4-BE49-F238E27FC236}">
              <a16:creationId xmlns:a16="http://schemas.microsoft.com/office/drawing/2014/main" id="{F7F3B9F5-A60D-424E-BED7-943B56A27C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8" name="Text Box 1">
          <a:extLst>
            <a:ext uri="{FF2B5EF4-FFF2-40B4-BE49-F238E27FC236}">
              <a16:creationId xmlns:a16="http://schemas.microsoft.com/office/drawing/2014/main" id="{F41788AD-4163-44C5-965E-36523A7ED1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79" name="Text Box 1">
          <a:extLst>
            <a:ext uri="{FF2B5EF4-FFF2-40B4-BE49-F238E27FC236}">
              <a16:creationId xmlns:a16="http://schemas.microsoft.com/office/drawing/2014/main" id="{FA9114D0-4150-4992-8537-592DC60E95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0" name="Text Box 1">
          <a:extLst>
            <a:ext uri="{FF2B5EF4-FFF2-40B4-BE49-F238E27FC236}">
              <a16:creationId xmlns:a16="http://schemas.microsoft.com/office/drawing/2014/main" id="{A824FFD5-40D3-47B3-BC03-551D95A67D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1" name="Text Box 1">
          <a:extLst>
            <a:ext uri="{FF2B5EF4-FFF2-40B4-BE49-F238E27FC236}">
              <a16:creationId xmlns:a16="http://schemas.microsoft.com/office/drawing/2014/main" id="{0188C5F0-6DC2-46BE-9594-6F2C295CDC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2" name="Text Box 1">
          <a:extLst>
            <a:ext uri="{FF2B5EF4-FFF2-40B4-BE49-F238E27FC236}">
              <a16:creationId xmlns:a16="http://schemas.microsoft.com/office/drawing/2014/main" id="{15F2D1C8-44AF-4586-9951-7CF06810CD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3" name="Text Box 1">
          <a:extLst>
            <a:ext uri="{FF2B5EF4-FFF2-40B4-BE49-F238E27FC236}">
              <a16:creationId xmlns:a16="http://schemas.microsoft.com/office/drawing/2014/main" id="{4E9EF4FE-1995-4A6A-AF51-24C62F5028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4" name="Text Box 1">
          <a:extLst>
            <a:ext uri="{FF2B5EF4-FFF2-40B4-BE49-F238E27FC236}">
              <a16:creationId xmlns:a16="http://schemas.microsoft.com/office/drawing/2014/main" id="{89F7157F-CD59-450D-87EF-D07126F106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585" name="Text Box 1">
          <a:extLst>
            <a:ext uri="{FF2B5EF4-FFF2-40B4-BE49-F238E27FC236}">
              <a16:creationId xmlns:a16="http://schemas.microsoft.com/office/drawing/2014/main" id="{72C4B796-3FD0-480D-B162-7C91E2CE42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6" name="Text Box 1">
          <a:extLst>
            <a:ext uri="{FF2B5EF4-FFF2-40B4-BE49-F238E27FC236}">
              <a16:creationId xmlns:a16="http://schemas.microsoft.com/office/drawing/2014/main" id="{8345F229-32C4-4B95-9039-00A3B84D02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7" name="Text Box 1">
          <a:extLst>
            <a:ext uri="{FF2B5EF4-FFF2-40B4-BE49-F238E27FC236}">
              <a16:creationId xmlns:a16="http://schemas.microsoft.com/office/drawing/2014/main" id="{58242E38-8326-4FCC-8D16-24DAD632DC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88" name="Text Box 1">
          <a:extLst>
            <a:ext uri="{FF2B5EF4-FFF2-40B4-BE49-F238E27FC236}">
              <a16:creationId xmlns:a16="http://schemas.microsoft.com/office/drawing/2014/main" id="{EB9144D5-6CE8-4B47-A88C-AC79D34296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89" name="Text Box 1">
          <a:extLst>
            <a:ext uri="{FF2B5EF4-FFF2-40B4-BE49-F238E27FC236}">
              <a16:creationId xmlns:a16="http://schemas.microsoft.com/office/drawing/2014/main" id="{167CD38F-F825-440D-ABA1-3D73195494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0" name="Text Box 1">
          <a:extLst>
            <a:ext uri="{FF2B5EF4-FFF2-40B4-BE49-F238E27FC236}">
              <a16:creationId xmlns:a16="http://schemas.microsoft.com/office/drawing/2014/main" id="{A91912C8-1D83-48E6-9E45-DF9F5E8B59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1" name="Text Box 1">
          <a:extLst>
            <a:ext uri="{FF2B5EF4-FFF2-40B4-BE49-F238E27FC236}">
              <a16:creationId xmlns:a16="http://schemas.microsoft.com/office/drawing/2014/main" id="{AB4485DE-DEE8-497D-A529-6FF2EDBF1B9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2" name="Text Box 1">
          <a:extLst>
            <a:ext uri="{FF2B5EF4-FFF2-40B4-BE49-F238E27FC236}">
              <a16:creationId xmlns:a16="http://schemas.microsoft.com/office/drawing/2014/main" id="{76E139FE-90DB-4B59-AC24-203CB93660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3" name="Text Box 1">
          <a:extLst>
            <a:ext uri="{FF2B5EF4-FFF2-40B4-BE49-F238E27FC236}">
              <a16:creationId xmlns:a16="http://schemas.microsoft.com/office/drawing/2014/main" id="{30D68D47-A812-4541-9049-E4EBEF275C5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4" name="Text Box 1">
          <a:extLst>
            <a:ext uri="{FF2B5EF4-FFF2-40B4-BE49-F238E27FC236}">
              <a16:creationId xmlns:a16="http://schemas.microsoft.com/office/drawing/2014/main" id="{187353A3-1293-4A1F-9FD1-989B978C4AE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5" name="Text Box 1">
          <a:extLst>
            <a:ext uri="{FF2B5EF4-FFF2-40B4-BE49-F238E27FC236}">
              <a16:creationId xmlns:a16="http://schemas.microsoft.com/office/drawing/2014/main" id="{6FCEBBBA-EBEC-4BC0-8D77-04BE0A54A9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596" name="Text Box 1">
          <a:extLst>
            <a:ext uri="{FF2B5EF4-FFF2-40B4-BE49-F238E27FC236}">
              <a16:creationId xmlns:a16="http://schemas.microsoft.com/office/drawing/2014/main" id="{A9910998-E448-4B39-B06F-8E264848C1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597" name="Text Box 1">
          <a:extLst>
            <a:ext uri="{FF2B5EF4-FFF2-40B4-BE49-F238E27FC236}">
              <a16:creationId xmlns:a16="http://schemas.microsoft.com/office/drawing/2014/main" id="{50A16D97-8FEE-4598-840D-17E51E466F3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8" name="Text Box 1">
          <a:extLst>
            <a:ext uri="{FF2B5EF4-FFF2-40B4-BE49-F238E27FC236}">
              <a16:creationId xmlns:a16="http://schemas.microsoft.com/office/drawing/2014/main" id="{BD6275D3-4C29-41AA-9750-9826CE5936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599" name="Text Box 1">
          <a:extLst>
            <a:ext uri="{FF2B5EF4-FFF2-40B4-BE49-F238E27FC236}">
              <a16:creationId xmlns:a16="http://schemas.microsoft.com/office/drawing/2014/main" id="{B436C35B-39C0-4408-8151-EF35BDD868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0" name="Text Box 1">
          <a:extLst>
            <a:ext uri="{FF2B5EF4-FFF2-40B4-BE49-F238E27FC236}">
              <a16:creationId xmlns:a16="http://schemas.microsoft.com/office/drawing/2014/main" id="{CF30332D-5F1A-415B-822F-2611102F16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1" name="Text Box 1">
          <a:extLst>
            <a:ext uri="{FF2B5EF4-FFF2-40B4-BE49-F238E27FC236}">
              <a16:creationId xmlns:a16="http://schemas.microsoft.com/office/drawing/2014/main" id="{F30EC924-FE04-43B5-891A-169CE34674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2" name="Text Box 1">
          <a:extLst>
            <a:ext uri="{FF2B5EF4-FFF2-40B4-BE49-F238E27FC236}">
              <a16:creationId xmlns:a16="http://schemas.microsoft.com/office/drawing/2014/main" id="{B49D9620-2399-4A0B-8577-8099286648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3" name="Text Box 1">
          <a:extLst>
            <a:ext uri="{FF2B5EF4-FFF2-40B4-BE49-F238E27FC236}">
              <a16:creationId xmlns:a16="http://schemas.microsoft.com/office/drawing/2014/main" id="{301A9A7B-5CC9-48D1-B129-49BA870634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04" name="Text Box 1">
          <a:extLst>
            <a:ext uri="{FF2B5EF4-FFF2-40B4-BE49-F238E27FC236}">
              <a16:creationId xmlns:a16="http://schemas.microsoft.com/office/drawing/2014/main" id="{8D341871-88FE-4289-AE03-212F5EB105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05" name="Text Box 1">
          <a:extLst>
            <a:ext uri="{FF2B5EF4-FFF2-40B4-BE49-F238E27FC236}">
              <a16:creationId xmlns:a16="http://schemas.microsoft.com/office/drawing/2014/main" id="{31667549-C8EF-4CD6-A36E-2CF04607BB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6" name="Text Box 1">
          <a:extLst>
            <a:ext uri="{FF2B5EF4-FFF2-40B4-BE49-F238E27FC236}">
              <a16:creationId xmlns:a16="http://schemas.microsoft.com/office/drawing/2014/main" id="{399FCFB1-1433-42E1-B420-3B8354EA27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7" name="Text Box 1">
          <a:extLst>
            <a:ext uri="{FF2B5EF4-FFF2-40B4-BE49-F238E27FC236}">
              <a16:creationId xmlns:a16="http://schemas.microsoft.com/office/drawing/2014/main" id="{F441C762-6214-4688-92CF-8CD10CEB64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8" name="Text Box 1">
          <a:extLst>
            <a:ext uri="{FF2B5EF4-FFF2-40B4-BE49-F238E27FC236}">
              <a16:creationId xmlns:a16="http://schemas.microsoft.com/office/drawing/2014/main" id="{76256400-E746-4F84-83C3-BF6AB00F533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09" name="Text Box 1">
          <a:extLst>
            <a:ext uri="{FF2B5EF4-FFF2-40B4-BE49-F238E27FC236}">
              <a16:creationId xmlns:a16="http://schemas.microsoft.com/office/drawing/2014/main" id="{E448C1A2-85B4-4D5D-8840-AB7FE4725C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0" name="Text Box 1">
          <a:extLst>
            <a:ext uri="{FF2B5EF4-FFF2-40B4-BE49-F238E27FC236}">
              <a16:creationId xmlns:a16="http://schemas.microsoft.com/office/drawing/2014/main" id="{9BE63AFA-0BC3-4345-9EB6-10962B0739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1" name="Text Box 1">
          <a:extLst>
            <a:ext uri="{FF2B5EF4-FFF2-40B4-BE49-F238E27FC236}">
              <a16:creationId xmlns:a16="http://schemas.microsoft.com/office/drawing/2014/main" id="{7043E339-FFB0-4FF2-BB8F-5C75A38438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2" name="Text Box 1">
          <a:extLst>
            <a:ext uri="{FF2B5EF4-FFF2-40B4-BE49-F238E27FC236}">
              <a16:creationId xmlns:a16="http://schemas.microsoft.com/office/drawing/2014/main" id="{BA4A6263-8E94-436E-A42E-1F337D663E0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3" name="Text Box 1">
          <a:extLst>
            <a:ext uri="{FF2B5EF4-FFF2-40B4-BE49-F238E27FC236}">
              <a16:creationId xmlns:a16="http://schemas.microsoft.com/office/drawing/2014/main" id="{3F43CE8C-E33A-4150-AC4E-1995D81BC9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4" name="Text Box 1">
          <a:extLst>
            <a:ext uri="{FF2B5EF4-FFF2-40B4-BE49-F238E27FC236}">
              <a16:creationId xmlns:a16="http://schemas.microsoft.com/office/drawing/2014/main" id="{4952D0A6-A3DE-4493-81BD-6E9F44A817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5" name="Text Box 1">
          <a:extLst>
            <a:ext uri="{FF2B5EF4-FFF2-40B4-BE49-F238E27FC236}">
              <a16:creationId xmlns:a16="http://schemas.microsoft.com/office/drawing/2014/main" id="{4FD47865-E9D4-4C69-A540-0DE1C53DCA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6" name="Text Box 1">
          <a:extLst>
            <a:ext uri="{FF2B5EF4-FFF2-40B4-BE49-F238E27FC236}">
              <a16:creationId xmlns:a16="http://schemas.microsoft.com/office/drawing/2014/main" id="{FC4A7CD6-7A3A-4233-9747-C54842F3D9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17" name="Text Box 1">
          <a:extLst>
            <a:ext uri="{FF2B5EF4-FFF2-40B4-BE49-F238E27FC236}">
              <a16:creationId xmlns:a16="http://schemas.microsoft.com/office/drawing/2014/main" id="{16CD5340-B03E-4881-B5A7-D70018A916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18" name="Text Box 1">
          <a:extLst>
            <a:ext uri="{FF2B5EF4-FFF2-40B4-BE49-F238E27FC236}">
              <a16:creationId xmlns:a16="http://schemas.microsoft.com/office/drawing/2014/main" id="{0DFC735C-A8A9-4BBB-B757-73FA555BAC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19" name="Text Box 1">
          <a:extLst>
            <a:ext uri="{FF2B5EF4-FFF2-40B4-BE49-F238E27FC236}">
              <a16:creationId xmlns:a16="http://schemas.microsoft.com/office/drawing/2014/main" id="{F68E4C46-A9A0-4734-8701-6CEB6FCE9D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20" name="Text Box 1">
          <a:extLst>
            <a:ext uri="{FF2B5EF4-FFF2-40B4-BE49-F238E27FC236}">
              <a16:creationId xmlns:a16="http://schemas.microsoft.com/office/drawing/2014/main" id="{88261E64-85ED-4659-AAF7-B543CDA6CF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1" name="Text Box 1">
          <a:extLst>
            <a:ext uri="{FF2B5EF4-FFF2-40B4-BE49-F238E27FC236}">
              <a16:creationId xmlns:a16="http://schemas.microsoft.com/office/drawing/2014/main" id="{66DD188A-66E8-40C7-A216-6C632C976E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2" name="Text Box 1">
          <a:extLst>
            <a:ext uri="{FF2B5EF4-FFF2-40B4-BE49-F238E27FC236}">
              <a16:creationId xmlns:a16="http://schemas.microsoft.com/office/drawing/2014/main" id="{D2158F5C-A684-47A1-9463-ECBD6FF3A6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3" name="Text Box 1">
          <a:extLst>
            <a:ext uri="{FF2B5EF4-FFF2-40B4-BE49-F238E27FC236}">
              <a16:creationId xmlns:a16="http://schemas.microsoft.com/office/drawing/2014/main" id="{12440EF0-4FBA-4462-AFD3-21DD2D5474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4" name="Text Box 1">
          <a:extLst>
            <a:ext uri="{FF2B5EF4-FFF2-40B4-BE49-F238E27FC236}">
              <a16:creationId xmlns:a16="http://schemas.microsoft.com/office/drawing/2014/main" id="{F9B035EC-948E-401F-805E-78D7EA7E38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5" name="Text Box 1">
          <a:extLst>
            <a:ext uri="{FF2B5EF4-FFF2-40B4-BE49-F238E27FC236}">
              <a16:creationId xmlns:a16="http://schemas.microsoft.com/office/drawing/2014/main" id="{C132666F-0537-45F0-841D-7578E3549F8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6" name="Text Box 1">
          <a:extLst>
            <a:ext uri="{FF2B5EF4-FFF2-40B4-BE49-F238E27FC236}">
              <a16:creationId xmlns:a16="http://schemas.microsoft.com/office/drawing/2014/main" id="{91EE9FE2-A96A-4AE7-AF34-8DC5EF6A4B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7" name="Text Box 1">
          <a:extLst>
            <a:ext uri="{FF2B5EF4-FFF2-40B4-BE49-F238E27FC236}">
              <a16:creationId xmlns:a16="http://schemas.microsoft.com/office/drawing/2014/main" id="{D9A9B0E1-4FCF-4F4B-9ACA-1D746379F74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28" name="Text Box 1">
          <a:extLst>
            <a:ext uri="{FF2B5EF4-FFF2-40B4-BE49-F238E27FC236}">
              <a16:creationId xmlns:a16="http://schemas.microsoft.com/office/drawing/2014/main" id="{15876122-04C1-4C30-8E12-AEC92B6FC61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29" name="Text Box 1">
          <a:extLst>
            <a:ext uri="{FF2B5EF4-FFF2-40B4-BE49-F238E27FC236}">
              <a16:creationId xmlns:a16="http://schemas.microsoft.com/office/drawing/2014/main" id="{33020B63-187C-40E1-96A1-E24570CD62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0" name="Text Box 1">
          <a:extLst>
            <a:ext uri="{FF2B5EF4-FFF2-40B4-BE49-F238E27FC236}">
              <a16:creationId xmlns:a16="http://schemas.microsoft.com/office/drawing/2014/main" id="{F4BF189D-EB12-4B20-8C8B-ADBC235F032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1" name="Text Box 1">
          <a:extLst>
            <a:ext uri="{FF2B5EF4-FFF2-40B4-BE49-F238E27FC236}">
              <a16:creationId xmlns:a16="http://schemas.microsoft.com/office/drawing/2014/main" id="{B23DFD76-F59B-41E6-ACEF-81E73F3656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2" name="Text Box 1">
          <a:extLst>
            <a:ext uri="{FF2B5EF4-FFF2-40B4-BE49-F238E27FC236}">
              <a16:creationId xmlns:a16="http://schemas.microsoft.com/office/drawing/2014/main" id="{AB8D5169-BCD4-4597-93CE-E0F7FDEABF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633" name="Text Box 1">
          <a:extLst>
            <a:ext uri="{FF2B5EF4-FFF2-40B4-BE49-F238E27FC236}">
              <a16:creationId xmlns:a16="http://schemas.microsoft.com/office/drawing/2014/main" id="{4B77D469-CC66-4EDA-B935-266A9C18C51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4" name="Text Box 1">
          <a:extLst>
            <a:ext uri="{FF2B5EF4-FFF2-40B4-BE49-F238E27FC236}">
              <a16:creationId xmlns:a16="http://schemas.microsoft.com/office/drawing/2014/main" id="{FC8C3455-97F8-4637-A52A-C592261704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5" name="Text Box 1">
          <a:extLst>
            <a:ext uri="{FF2B5EF4-FFF2-40B4-BE49-F238E27FC236}">
              <a16:creationId xmlns:a16="http://schemas.microsoft.com/office/drawing/2014/main" id="{7FF30104-91F2-43B7-AC14-89F798320FE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6" name="Text Box 1">
          <a:extLst>
            <a:ext uri="{FF2B5EF4-FFF2-40B4-BE49-F238E27FC236}">
              <a16:creationId xmlns:a16="http://schemas.microsoft.com/office/drawing/2014/main" id="{E28E4E8E-A45C-43BA-9E64-C8366A0BCD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7" name="Text Box 1">
          <a:extLst>
            <a:ext uri="{FF2B5EF4-FFF2-40B4-BE49-F238E27FC236}">
              <a16:creationId xmlns:a16="http://schemas.microsoft.com/office/drawing/2014/main" id="{0703D06E-FAF1-4EEF-8B6A-7F7D4F9F7DF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38" name="Text Box 1">
          <a:extLst>
            <a:ext uri="{FF2B5EF4-FFF2-40B4-BE49-F238E27FC236}">
              <a16:creationId xmlns:a16="http://schemas.microsoft.com/office/drawing/2014/main" id="{B55BE23E-B6B8-46DC-8BE0-601FF7FF90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39" name="Text Box 1">
          <a:extLst>
            <a:ext uri="{FF2B5EF4-FFF2-40B4-BE49-F238E27FC236}">
              <a16:creationId xmlns:a16="http://schemas.microsoft.com/office/drawing/2014/main" id="{3DCC2FA3-9BD0-44E4-AE5A-429D05B398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0" name="Text Box 1">
          <a:extLst>
            <a:ext uri="{FF2B5EF4-FFF2-40B4-BE49-F238E27FC236}">
              <a16:creationId xmlns:a16="http://schemas.microsoft.com/office/drawing/2014/main" id="{5B05288F-8B67-4964-926D-70C5B311E3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1" name="Text Box 1">
          <a:extLst>
            <a:ext uri="{FF2B5EF4-FFF2-40B4-BE49-F238E27FC236}">
              <a16:creationId xmlns:a16="http://schemas.microsoft.com/office/drawing/2014/main" id="{30352F98-52E9-4C5F-B1FE-7C967A2852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2" name="Text Box 1">
          <a:extLst>
            <a:ext uri="{FF2B5EF4-FFF2-40B4-BE49-F238E27FC236}">
              <a16:creationId xmlns:a16="http://schemas.microsoft.com/office/drawing/2014/main" id="{CC4FD872-6EF1-4BFE-8C18-261E12CBB4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3" name="Text Box 1">
          <a:extLst>
            <a:ext uri="{FF2B5EF4-FFF2-40B4-BE49-F238E27FC236}">
              <a16:creationId xmlns:a16="http://schemas.microsoft.com/office/drawing/2014/main" id="{6C9726AE-DD18-4567-B0EA-5C716DFE632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44" name="Text Box 1">
          <a:extLst>
            <a:ext uri="{FF2B5EF4-FFF2-40B4-BE49-F238E27FC236}">
              <a16:creationId xmlns:a16="http://schemas.microsoft.com/office/drawing/2014/main" id="{E9F7A897-D058-4F2E-BF4E-64D8390B68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45" name="Text Box 1">
          <a:extLst>
            <a:ext uri="{FF2B5EF4-FFF2-40B4-BE49-F238E27FC236}">
              <a16:creationId xmlns:a16="http://schemas.microsoft.com/office/drawing/2014/main" id="{07E68D5B-55FA-426C-9223-C460B78287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6" name="Text Box 1">
          <a:extLst>
            <a:ext uri="{FF2B5EF4-FFF2-40B4-BE49-F238E27FC236}">
              <a16:creationId xmlns:a16="http://schemas.microsoft.com/office/drawing/2014/main" id="{9F3B5E2F-1AD7-4FD4-BDA3-0A3CC60366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7" name="Text Box 1">
          <a:extLst>
            <a:ext uri="{FF2B5EF4-FFF2-40B4-BE49-F238E27FC236}">
              <a16:creationId xmlns:a16="http://schemas.microsoft.com/office/drawing/2014/main" id="{69E0937C-2C43-42A1-8312-911CDA3D5A7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8" name="Text Box 1">
          <a:extLst>
            <a:ext uri="{FF2B5EF4-FFF2-40B4-BE49-F238E27FC236}">
              <a16:creationId xmlns:a16="http://schemas.microsoft.com/office/drawing/2014/main" id="{A3C1F96F-138E-4984-931E-E3C53CFB2FC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49" name="Text Box 1">
          <a:extLst>
            <a:ext uri="{FF2B5EF4-FFF2-40B4-BE49-F238E27FC236}">
              <a16:creationId xmlns:a16="http://schemas.microsoft.com/office/drawing/2014/main" id="{36879823-B228-4D57-82DE-ECC5141C78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0" name="Text Box 1">
          <a:extLst>
            <a:ext uri="{FF2B5EF4-FFF2-40B4-BE49-F238E27FC236}">
              <a16:creationId xmlns:a16="http://schemas.microsoft.com/office/drawing/2014/main" id="{C5705A15-23F2-43E8-88F5-F951485530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1" name="Text Box 1">
          <a:extLst>
            <a:ext uri="{FF2B5EF4-FFF2-40B4-BE49-F238E27FC236}">
              <a16:creationId xmlns:a16="http://schemas.microsoft.com/office/drawing/2014/main" id="{24800BCD-6E78-42B9-A6B9-29BE0B67B01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52" name="Text Box 1">
          <a:extLst>
            <a:ext uri="{FF2B5EF4-FFF2-40B4-BE49-F238E27FC236}">
              <a16:creationId xmlns:a16="http://schemas.microsoft.com/office/drawing/2014/main" id="{755F8A02-79C2-4FBE-A5D3-6D4849686E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53" name="Text Box 1">
          <a:extLst>
            <a:ext uri="{FF2B5EF4-FFF2-40B4-BE49-F238E27FC236}">
              <a16:creationId xmlns:a16="http://schemas.microsoft.com/office/drawing/2014/main" id="{B167341B-02D8-4E7F-9748-23B381A221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4" name="Text Box 1">
          <a:extLst>
            <a:ext uri="{FF2B5EF4-FFF2-40B4-BE49-F238E27FC236}">
              <a16:creationId xmlns:a16="http://schemas.microsoft.com/office/drawing/2014/main" id="{F6A9994C-BC74-40B5-9655-D5355233D6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5" name="Text Box 1">
          <a:extLst>
            <a:ext uri="{FF2B5EF4-FFF2-40B4-BE49-F238E27FC236}">
              <a16:creationId xmlns:a16="http://schemas.microsoft.com/office/drawing/2014/main" id="{3B9DB170-5537-4F76-8A11-86E35B4B3F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6" name="Text Box 1">
          <a:extLst>
            <a:ext uri="{FF2B5EF4-FFF2-40B4-BE49-F238E27FC236}">
              <a16:creationId xmlns:a16="http://schemas.microsoft.com/office/drawing/2014/main" id="{C5684D6A-F519-44DE-9563-29005933A86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57" name="Text Box 1">
          <a:extLst>
            <a:ext uri="{FF2B5EF4-FFF2-40B4-BE49-F238E27FC236}">
              <a16:creationId xmlns:a16="http://schemas.microsoft.com/office/drawing/2014/main" id="{DE16FC87-46AB-4B86-A170-5C0A1974E97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8" name="Text Box 1">
          <a:extLst>
            <a:ext uri="{FF2B5EF4-FFF2-40B4-BE49-F238E27FC236}">
              <a16:creationId xmlns:a16="http://schemas.microsoft.com/office/drawing/2014/main" id="{FD4E43DB-D0D7-48F8-9F58-AA55DA7898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59" name="Text Box 1">
          <a:extLst>
            <a:ext uri="{FF2B5EF4-FFF2-40B4-BE49-F238E27FC236}">
              <a16:creationId xmlns:a16="http://schemas.microsoft.com/office/drawing/2014/main" id="{B1F02A11-0E98-4E7F-BCEA-AB687F667D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0" name="Text Box 1">
          <a:extLst>
            <a:ext uri="{FF2B5EF4-FFF2-40B4-BE49-F238E27FC236}">
              <a16:creationId xmlns:a16="http://schemas.microsoft.com/office/drawing/2014/main" id="{7ECE5A89-4601-487E-9806-E3035F5C7C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1" name="Text Box 1">
          <a:extLst>
            <a:ext uri="{FF2B5EF4-FFF2-40B4-BE49-F238E27FC236}">
              <a16:creationId xmlns:a16="http://schemas.microsoft.com/office/drawing/2014/main" id="{F2723FF6-7B22-4901-A7E7-8263A30A62A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2" name="Text Box 1">
          <a:extLst>
            <a:ext uri="{FF2B5EF4-FFF2-40B4-BE49-F238E27FC236}">
              <a16:creationId xmlns:a16="http://schemas.microsoft.com/office/drawing/2014/main" id="{FBEDB384-3D5E-4ECD-A521-E45E571313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3" name="Text Box 1">
          <a:extLst>
            <a:ext uri="{FF2B5EF4-FFF2-40B4-BE49-F238E27FC236}">
              <a16:creationId xmlns:a16="http://schemas.microsoft.com/office/drawing/2014/main" id="{9029DB93-5317-4AF6-BBB6-538B3B20CC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4" name="Text Box 1">
          <a:extLst>
            <a:ext uri="{FF2B5EF4-FFF2-40B4-BE49-F238E27FC236}">
              <a16:creationId xmlns:a16="http://schemas.microsoft.com/office/drawing/2014/main" id="{AD62869F-145B-4F53-906B-505DC79E1D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5" name="Text Box 1">
          <a:extLst>
            <a:ext uri="{FF2B5EF4-FFF2-40B4-BE49-F238E27FC236}">
              <a16:creationId xmlns:a16="http://schemas.microsoft.com/office/drawing/2014/main" id="{2B4D081D-A90F-4EF0-B178-D739022DAB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6" name="Text Box 1">
          <a:extLst>
            <a:ext uri="{FF2B5EF4-FFF2-40B4-BE49-F238E27FC236}">
              <a16:creationId xmlns:a16="http://schemas.microsoft.com/office/drawing/2014/main" id="{60BB17E2-91F5-4F0B-B834-0731AE5554D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7" name="Text Box 1">
          <a:extLst>
            <a:ext uri="{FF2B5EF4-FFF2-40B4-BE49-F238E27FC236}">
              <a16:creationId xmlns:a16="http://schemas.microsoft.com/office/drawing/2014/main" id="{9E703A97-D962-4413-9C42-5A5095C2FD8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8" name="Text Box 1">
          <a:extLst>
            <a:ext uri="{FF2B5EF4-FFF2-40B4-BE49-F238E27FC236}">
              <a16:creationId xmlns:a16="http://schemas.microsoft.com/office/drawing/2014/main" id="{CEBC5686-17EA-416C-8116-555EC33CF1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69" name="Text Box 1">
          <a:extLst>
            <a:ext uri="{FF2B5EF4-FFF2-40B4-BE49-F238E27FC236}">
              <a16:creationId xmlns:a16="http://schemas.microsoft.com/office/drawing/2014/main" id="{C09A7239-AB27-4F6A-AA86-97A392F0606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0" name="Text Box 1">
          <a:extLst>
            <a:ext uri="{FF2B5EF4-FFF2-40B4-BE49-F238E27FC236}">
              <a16:creationId xmlns:a16="http://schemas.microsoft.com/office/drawing/2014/main" id="{E45AFD60-6949-48A8-A253-D89CA6FDF2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1" name="Text Box 1">
          <a:extLst>
            <a:ext uri="{FF2B5EF4-FFF2-40B4-BE49-F238E27FC236}">
              <a16:creationId xmlns:a16="http://schemas.microsoft.com/office/drawing/2014/main" id="{F6706650-A0D6-464D-9613-F5A3ED01CE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2" name="Text Box 1">
          <a:extLst>
            <a:ext uri="{FF2B5EF4-FFF2-40B4-BE49-F238E27FC236}">
              <a16:creationId xmlns:a16="http://schemas.microsoft.com/office/drawing/2014/main" id="{76E97BBF-56DF-4FCE-8DC8-4DCDADEBE3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673" name="Text Box 1">
          <a:extLst>
            <a:ext uri="{FF2B5EF4-FFF2-40B4-BE49-F238E27FC236}">
              <a16:creationId xmlns:a16="http://schemas.microsoft.com/office/drawing/2014/main" id="{795BE66A-E93E-4237-92DF-2BD53F1C750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4" name="Text Box 1">
          <a:extLst>
            <a:ext uri="{FF2B5EF4-FFF2-40B4-BE49-F238E27FC236}">
              <a16:creationId xmlns:a16="http://schemas.microsoft.com/office/drawing/2014/main" id="{62B54648-4FD2-4366-8F3C-0F3D0218DB4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5" name="Text Box 1">
          <a:extLst>
            <a:ext uri="{FF2B5EF4-FFF2-40B4-BE49-F238E27FC236}">
              <a16:creationId xmlns:a16="http://schemas.microsoft.com/office/drawing/2014/main" id="{81A94A83-ADA8-46F9-AD21-7525F82845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76" name="Text Box 1">
          <a:extLst>
            <a:ext uri="{FF2B5EF4-FFF2-40B4-BE49-F238E27FC236}">
              <a16:creationId xmlns:a16="http://schemas.microsoft.com/office/drawing/2014/main" id="{AF3DBCCB-17A4-4CE6-A3FD-3AE0E95727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77" name="Text Box 1">
          <a:extLst>
            <a:ext uri="{FF2B5EF4-FFF2-40B4-BE49-F238E27FC236}">
              <a16:creationId xmlns:a16="http://schemas.microsoft.com/office/drawing/2014/main" id="{E29CCD99-F08A-4B4F-A50E-8D72FD38E7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8" name="Text Box 1">
          <a:extLst>
            <a:ext uri="{FF2B5EF4-FFF2-40B4-BE49-F238E27FC236}">
              <a16:creationId xmlns:a16="http://schemas.microsoft.com/office/drawing/2014/main" id="{CD88BB36-5F1A-41D9-A2E8-4553A3CB45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79" name="Text Box 1">
          <a:extLst>
            <a:ext uri="{FF2B5EF4-FFF2-40B4-BE49-F238E27FC236}">
              <a16:creationId xmlns:a16="http://schemas.microsoft.com/office/drawing/2014/main" id="{A3F507F3-7F02-463A-83D2-4784F27260F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0" name="Text Box 1">
          <a:extLst>
            <a:ext uri="{FF2B5EF4-FFF2-40B4-BE49-F238E27FC236}">
              <a16:creationId xmlns:a16="http://schemas.microsoft.com/office/drawing/2014/main" id="{B1B77580-FA75-4A08-B982-206C8B27E7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1" name="Text Box 1">
          <a:extLst>
            <a:ext uri="{FF2B5EF4-FFF2-40B4-BE49-F238E27FC236}">
              <a16:creationId xmlns:a16="http://schemas.microsoft.com/office/drawing/2014/main" id="{94B6C252-F6C1-4B2D-83BC-A6D5CEA7DB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2" name="Text Box 1">
          <a:extLst>
            <a:ext uri="{FF2B5EF4-FFF2-40B4-BE49-F238E27FC236}">
              <a16:creationId xmlns:a16="http://schemas.microsoft.com/office/drawing/2014/main" id="{79CED10C-52E6-4CE7-9691-678C4DF739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3" name="Text Box 1">
          <a:extLst>
            <a:ext uri="{FF2B5EF4-FFF2-40B4-BE49-F238E27FC236}">
              <a16:creationId xmlns:a16="http://schemas.microsoft.com/office/drawing/2014/main" id="{3A9E5B08-CFCA-4C1B-8A21-59AFEB95595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84" name="Text Box 1">
          <a:extLst>
            <a:ext uri="{FF2B5EF4-FFF2-40B4-BE49-F238E27FC236}">
              <a16:creationId xmlns:a16="http://schemas.microsoft.com/office/drawing/2014/main" id="{8D8689A7-FF3E-4A97-AB36-3270CBC9C1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85" name="Text Box 1">
          <a:extLst>
            <a:ext uri="{FF2B5EF4-FFF2-40B4-BE49-F238E27FC236}">
              <a16:creationId xmlns:a16="http://schemas.microsoft.com/office/drawing/2014/main" id="{716CCAE7-B60F-4CC4-A1D5-0190A72897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6" name="Text Box 1">
          <a:extLst>
            <a:ext uri="{FF2B5EF4-FFF2-40B4-BE49-F238E27FC236}">
              <a16:creationId xmlns:a16="http://schemas.microsoft.com/office/drawing/2014/main" id="{0E7FD2B0-8357-4685-BCC0-4EF2B8DC74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7" name="Text Box 1">
          <a:extLst>
            <a:ext uri="{FF2B5EF4-FFF2-40B4-BE49-F238E27FC236}">
              <a16:creationId xmlns:a16="http://schemas.microsoft.com/office/drawing/2014/main" id="{F265861F-9DA6-4CA2-988A-4C6F406DA4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8" name="Text Box 1">
          <a:extLst>
            <a:ext uri="{FF2B5EF4-FFF2-40B4-BE49-F238E27FC236}">
              <a16:creationId xmlns:a16="http://schemas.microsoft.com/office/drawing/2014/main" id="{99A53A70-0DBF-4D68-B149-0D538C4601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89" name="Text Box 1">
          <a:extLst>
            <a:ext uri="{FF2B5EF4-FFF2-40B4-BE49-F238E27FC236}">
              <a16:creationId xmlns:a16="http://schemas.microsoft.com/office/drawing/2014/main" id="{993F51AE-83F9-4857-A4EF-751BA3505B9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0" name="Text Box 1">
          <a:extLst>
            <a:ext uri="{FF2B5EF4-FFF2-40B4-BE49-F238E27FC236}">
              <a16:creationId xmlns:a16="http://schemas.microsoft.com/office/drawing/2014/main" id="{CB885BCA-A312-4330-AABA-7B20254C060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1" name="Text Box 1">
          <a:extLst>
            <a:ext uri="{FF2B5EF4-FFF2-40B4-BE49-F238E27FC236}">
              <a16:creationId xmlns:a16="http://schemas.microsoft.com/office/drawing/2014/main" id="{2290525E-2DD2-4789-B86E-078D986A24D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2" name="Text Box 1">
          <a:extLst>
            <a:ext uri="{FF2B5EF4-FFF2-40B4-BE49-F238E27FC236}">
              <a16:creationId xmlns:a16="http://schemas.microsoft.com/office/drawing/2014/main" id="{227EDCDF-2CAB-445F-AE98-04A0158057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3" name="Text Box 1">
          <a:extLst>
            <a:ext uri="{FF2B5EF4-FFF2-40B4-BE49-F238E27FC236}">
              <a16:creationId xmlns:a16="http://schemas.microsoft.com/office/drawing/2014/main" id="{E0949948-FB94-46CD-B98C-C14976210B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4" name="Text Box 1">
          <a:extLst>
            <a:ext uri="{FF2B5EF4-FFF2-40B4-BE49-F238E27FC236}">
              <a16:creationId xmlns:a16="http://schemas.microsoft.com/office/drawing/2014/main" id="{ACF69277-39D0-4301-A7B2-C15BFD856C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5" name="Text Box 1">
          <a:extLst>
            <a:ext uri="{FF2B5EF4-FFF2-40B4-BE49-F238E27FC236}">
              <a16:creationId xmlns:a16="http://schemas.microsoft.com/office/drawing/2014/main" id="{CCCFEB2E-D4FB-400A-AE75-82F6EF4C83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6" name="Text Box 1">
          <a:extLst>
            <a:ext uri="{FF2B5EF4-FFF2-40B4-BE49-F238E27FC236}">
              <a16:creationId xmlns:a16="http://schemas.microsoft.com/office/drawing/2014/main" id="{DE4449EB-8053-40FC-A594-B1AC719DC50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697" name="Text Box 1">
          <a:extLst>
            <a:ext uri="{FF2B5EF4-FFF2-40B4-BE49-F238E27FC236}">
              <a16:creationId xmlns:a16="http://schemas.microsoft.com/office/drawing/2014/main" id="{8762A48B-002C-41D1-A563-5CB96E8792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698" name="Text Box 1">
          <a:extLst>
            <a:ext uri="{FF2B5EF4-FFF2-40B4-BE49-F238E27FC236}">
              <a16:creationId xmlns:a16="http://schemas.microsoft.com/office/drawing/2014/main" id="{C0B3DE63-6FDC-482C-A0C9-57D4DA41976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699" name="Text Box 1">
          <a:extLst>
            <a:ext uri="{FF2B5EF4-FFF2-40B4-BE49-F238E27FC236}">
              <a16:creationId xmlns:a16="http://schemas.microsoft.com/office/drawing/2014/main" id="{4C2BBAE1-BD6A-4D07-851E-0D0FBFD9EBF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0" name="Text Box 1">
          <a:extLst>
            <a:ext uri="{FF2B5EF4-FFF2-40B4-BE49-F238E27FC236}">
              <a16:creationId xmlns:a16="http://schemas.microsoft.com/office/drawing/2014/main" id="{D8A08A14-551A-4EB3-9B7B-C35084C3AFB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1" name="Text Box 1">
          <a:extLst>
            <a:ext uri="{FF2B5EF4-FFF2-40B4-BE49-F238E27FC236}">
              <a16:creationId xmlns:a16="http://schemas.microsoft.com/office/drawing/2014/main" id="{B284C7C2-34AE-4C27-887B-2BED9BB1E0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2" name="Text Box 1">
          <a:extLst>
            <a:ext uri="{FF2B5EF4-FFF2-40B4-BE49-F238E27FC236}">
              <a16:creationId xmlns:a16="http://schemas.microsoft.com/office/drawing/2014/main" id="{4F348653-87B4-4037-B875-C96FEF2BD8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3" name="Text Box 1">
          <a:extLst>
            <a:ext uri="{FF2B5EF4-FFF2-40B4-BE49-F238E27FC236}">
              <a16:creationId xmlns:a16="http://schemas.microsoft.com/office/drawing/2014/main" id="{A641F94A-ADDC-4378-A924-8D20AAD6CC7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4" name="Text Box 1">
          <a:extLst>
            <a:ext uri="{FF2B5EF4-FFF2-40B4-BE49-F238E27FC236}">
              <a16:creationId xmlns:a16="http://schemas.microsoft.com/office/drawing/2014/main" id="{8B1ADF4B-492C-47E2-A78B-75C2CA0CB3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05" name="Text Box 1">
          <a:extLst>
            <a:ext uri="{FF2B5EF4-FFF2-40B4-BE49-F238E27FC236}">
              <a16:creationId xmlns:a16="http://schemas.microsoft.com/office/drawing/2014/main" id="{502ED9A6-3B19-4E5F-A150-4DD84340AA1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6" name="Text Box 1">
          <a:extLst>
            <a:ext uri="{FF2B5EF4-FFF2-40B4-BE49-F238E27FC236}">
              <a16:creationId xmlns:a16="http://schemas.microsoft.com/office/drawing/2014/main" id="{DCF8B97B-57DB-4F64-802E-D69F3AF7D6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7" name="Text Box 1">
          <a:extLst>
            <a:ext uri="{FF2B5EF4-FFF2-40B4-BE49-F238E27FC236}">
              <a16:creationId xmlns:a16="http://schemas.microsoft.com/office/drawing/2014/main" id="{8DDA5393-D9A4-4C05-96BC-149081B33A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08" name="Text Box 1">
          <a:extLst>
            <a:ext uri="{FF2B5EF4-FFF2-40B4-BE49-F238E27FC236}">
              <a16:creationId xmlns:a16="http://schemas.microsoft.com/office/drawing/2014/main" id="{F2A8F5EE-40B0-4882-881E-A31F03F2ED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09" name="Text Box 1">
          <a:extLst>
            <a:ext uri="{FF2B5EF4-FFF2-40B4-BE49-F238E27FC236}">
              <a16:creationId xmlns:a16="http://schemas.microsoft.com/office/drawing/2014/main" id="{9A57B1DF-8F85-4E00-A4AF-E5181887C5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0" name="Text Box 1">
          <a:extLst>
            <a:ext uri="{FF2B5EF4-FFF2-40B4-BE49-F238E27FC236}">
              <a16:creationId xmlns:a16="http://schemas.microsoft.com/office/drawing/2014/main" id="{6142CAD5-E475-4E04-9F63-7B88B39D89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1" name="Text Box 1">
          <a:extLst>
            <a:ext uri="{FF2B5EF4-FFF2-40B4-BE49-F238E27FC236}">
              <a16:creationId xmlns:a16="http://schemas.microsoft.com/office/drawing/2014/main" id="{EA6B2F7C-2BCD-4B74-8203-2FC4A4B5139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2" name="Text Box 1">
          <a:extLst>
            <a:ext uri="{FF2B5EF4-FFF2-40B4-BE49-F238E27FC236}">
              <a16:creationId xmlns:a16="http://schemas.microsoft.com/office/drawing/2014/main" id="{2A627C66-DEBE-4082-952F-2C3AFBB98F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3" name="Text Box 1">
          <a:extLst>
            <a:ext uri="{FF2B5EF4-FFF2-40B4-BE49-F238E27FC236}">
              <a16:creationId xmlns:a16="http://schemas.microsoft.com/office/drawing/2014/main" id="{8BA06863-6D6C-4575-8FC3-F0A548657E7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4" name="Text Box 1">
          <a:extLst>
            <a:ext uri="{FF2B5EF4-FFF2-40B4-BE49-F238E27FC236}">
              <a16:creationId xmlns:a16="http://schemas.microsoft.com/office/drawing/2014/main" id="{C3D69333-CB7E-4D7A-84C6-35C1D3D1D6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5" name="Text Box 1">
          <a:extLst>
            <a:ext uri="{FF2B5EF4-FFF2-40B4-BE49-F238E27FC236}">
              <a16:creationId xmlns:a16="http://schemas.microsoft.com/office/drawing/2014/main" id="{1A18C9E3-A189-4B4B-BE80-628FD9999B6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16" name="Text Box 1">
          <a:extLst>
            <a:ext uri="{FF2B5EF4-FFF2-40B4-BE49-F238E27FC236}">
              <a16:creationId xmlns:a16="http://schemas.microsoft.com/office/drawing/2014/main" id="{C77FA558-B142-47B1-B0BD-C4A9816824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17" name="Text Box 1">
          <a:extLst>
            <a:ext uri="{FF2B5EF4-FFF2-40B4-BE49-F238E27FC236}">
              <a16:creationId xmlns:a16="http://schemas.microsoft.com/office/drawing/2014/main" id="{EECD84EE-659A-4302-B51F-47290D82A1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8" name="Text Box 1">
          <a:extLst>
            <a:ext uri="{FF2B5EF4-FFF2-40B4-BE49-F238E27FC236}">
              <a16:creationId xmlns:a16="http://schemas.microsoft.com/office/drawing/2014/main" id="{39B01207-15B0-4C1E-9BD0-035F54F65D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19" name="Text Box 1">
          <a:extLst>
            <a:ext uri="{FF2B5EF4-FFF2-40B4-BE49-F238E27FC236}">
              <a16:creationId xmlns:a16="http://schemas.microsoft.com/office/drawing/2014/main" id="{C9CD6626-E7C1-4C3E-B9F6-0237C94A60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0" name="Text Box 1">
          <a:extLst>
            <a:ext uri="{FF2B5EF4-FFF2-40B4-BE49-F238E27FC236}">
              <a16:creationId xmlns:a16="http://schemas.microsoft.com/office/drawing/2014/main" id="{257C1F21-6136-442C-8629-AED94B9DA6A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21" name="Text Box 1">
          <a:extLst>
            <a:ext uri="{FF2B5EF4-FFF2-40B4-BE49-F238E27FC236}">
              <a16:creationId xmlns:a16="http://schemas.microsoft.com/office/drawing/2014/main" id="{CD65B183-71B6-4C0B-9FD9-EA85BE8A58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2" name="Text Box 1">
          <a:extLst>
            <a:ext uri="{FF2B5EF4-FFF2-40B4-BE49-F238E27FC236}">
              <a16:creationId xmlns:a16="http://schemas.microsoft.com/office/drawing/2014/main" id="{6FAFD51B-C553-4F1B-9864-7744FD7D73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3" name="Text Box 1">
          <a:extLst>
            <a:ext uri="{FF2B5EF4-FFF2-40B4-BE49-F238E27FC236}">
              <a16:creationId xmlns:a16="http://schemas.microsoft.com/office/drawing/2014/main" id="{49FA1A7D-145F-46FF-A15C-8EF5D902FAE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4" name="Text Box 1">
          <a:extLst>
            <a:ext uri="{FF2B5EF4-FFF2-40B4-BE49-F238E27FC236}">
              <a16:creationId xmlns:a16="http://schemas.microsoft.com/office/drawing/2014/main" id="{52E6B33D-A086-4DBB-9F94-84E4192C804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5" name="Text Box 1">
          <a:extLst>
            <a:ext uri="{FF2B5EF4-FFF2-40B4-BE49-F238E27FC236}">
              <a16:creationId xmlns:a16="http://schemas.microsoft.com/office/drawing/2014/main" id="{BF3B7BFF-4BF3-4CCF-B69A-6C4CD6CD40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6" name="Text Box 1">
          <a:extLst>
            <a:ext uri="{FF2B5EF4-FFF2-40B4-BE49-F238E27FC236}">
              <a16:creationId xmlns:a16="http://schemas.microsoft.com/office/drawing/2014/main" id="{15EFCA9E-24DB-41B4-8127-E83B5DF19B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7" name="Text Box 1">
          <a:extLst>
            <a:ext uri="{FF2B5EF4-FFF2-40B4-BE49-F238E27FC236}">
              <a16:creationId xmlns:a16="http://schemas.microsoft.com/office/drawing/2014/main" id="{C6BD840B-0C4E-4C1D-A37C-290B1B27DF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28" name="Text Box 1">
          <a:extLst>
            <a:ext uri="{FF2B5EF4-FFF2-40B4-BE49-F238E27FC236}">
              <a16:creationId xmlns:a16="http://schemas.microsoft.com/office/drawing/2014/main" id="{A8C48EA8-B381-4201-ADBE-A6D8528177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29" name="Text Box 1">
          <a:extLst>
            <a:ext uri="{FF2B5EF4-FFF2-40B4-BE49-F238E27FC236}">
              <a16:creationId xmlns:a16="http://schemas.microsoft.com/office/drawing/2014/main" id="{0CEA13E7-E2C3-4058-B424-05DDF73E6A0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0" name="Text Box 1">
          <a:extLst>
            <a:ext uri="{FF2B5EF4-FFF2-40B4-BE49-F238E27FC236}">
              <a16:creationId xmlns:a16="http://schemas.microsoft.com/office/drawing/2014/main" id="{B256A1BA-FE13-4791-9BEA-4D2CE79337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1" name="Text Box 1">
          <a:extLst>
            <a:ext uri="{FF2B5EF4-FFF2-40B4-BE49-F238E27FC236}">
              <a16:creationId xmlns:a16="http://schemas.microsoft.com/office/drawing/2014/main" id="{7F87BA7F-511C-410E-814E-392177D250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2" name="Text Box 1">
          <a:extLst>
            <a:ext uri="{FF2B5EF4-FFF2-40B4-BE49-F238E27FC236}">
              <a16:creationId xmlns:a16="http://schemas.microsoft.com/office/drawing/2014/main" id="{B5F68158-FB29-47AC-B118-A624F808B8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3" name="Text Box 1">
          <a:extLst>
            <a:ext uri="{FF2B5EF4-FFF2-40B4-BE49-F238E27FC236}">
              <a16:creationId xmlns:a16="http://schemas.microsoft.com/office/drawing/2014/main" id="{F1DA0AEA-935B-42E8-B104-1C42508FB90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4" name="Text Box 1">
          <a:extLst>
            <a:ext uri="{FF2B5EF4-FFF2-40B4-BE49-F238E27FC236}">
              <a16:creationId xmlns:a16="http://schemas.microsoft.com/office/drawing/2014/main" id="{A73DAEE2-7A74-49F8-97E2-88E39BC64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5" name="Text Box 1">
          <a:extLst>
            <a:ext uri="{FF2B5EF4-FFF2-40B4-BE49-F238E27FC236}">
              <a16:creationId xmlns:a16="http://schemas.microsoft.com/office/drawing/2014/main" id="{797618B1-6AC0-4DCC-9BA8-3367264E8E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6" name="Text Box 1">
          <a:extLst>
            <a:ext uri="{FF2B5EF4-FFF2-40B4-BE49-F238E27FC236}">
              <a16:creationId xmlns:a16="http://schemas.microsoft.com/office/drawing/2014/main" id="{60C75B0F-CB73-47E0-B19F-393F17F558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37" name="Text Box 1">
          <a:extLst>
            <a:ext uri="{FF2B5EF4-FFF2-40B4-BE49-F238E27FC236}">
              <a16:creationId xmlns:a16="http://schemas.microsoft.com/office/drawing/2014/main" id="{5205D2A1-C229-4262-AAAA-AEDF92C684B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38" name="Text Box 1">
          <a:extLst>
            <a:ext uri="{FF2B5EF4-FFF2-40B4-BE49-F238E27FC236}">
              <a16:creationId xmlns:a16="http://schemas.microsoft.com/office/drawing/2014/main" id="{914E4C83-C408-424D-B6ED-1F1325086F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39" name="Text Box 1">
          <a:extLst>
            <a:ext uri="{FF2B5EF4-FFF2-40B4-BE49-F238E27FC236}">
              <a16:creationId xmlns:a16="http://schemas.microsoft.com/office/drawing/2014/main" id="{D5C8AA91-F046-4B65-A2A4-EEFE0BEF71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0" name="Text Box 1">
          <a:extLst>
            <a:ext uri="{FF2B5EF4-FFF2-40B4-BE49-F238E27FC236}">
              <a16:creationId xmlns:a16="http://schemas.microsoft.com/office/drawing/2014/main" id="{72EE6A8C-BDB6-4B85-91D1-E79CD3F6E9B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1" name="Text Box 1">
          <a:extLst>
            <a:ext uri="{FF2B5EF4-FFF2-40B4-BE49-F238E27FC236}">
              <a16:creationId xmlns:a16="http://schemas.microsoft.com/office/drawing/2014/main" id="{BC53D714-6444-49AE-8B0F-C49578B004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2" name="Text Box 1">
          <a:extLst>
            <a:ext uri="{FF2B5EF4-FFF2-40B4-BE49-F238E27FC236}">
              <a16:creationId xmlns:a16="http://schemas.microsoft.com/office/drawing/2014/main" id="{19D61D2E-BDE9-4768-B062-0F4B1F567A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3" name="Text Box 1">
          <a:extLst>
            <a:ext uri="{FF2B5EF4-FFF2-40B4-BE49-F238E27FC236}">
              <a16:creationId xmlns:a16="http://schemas.microsoft.com/office/drawing/2014/main" id="{569332C2-9E69-420A-803C-47B0B43030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4" name="Text Box 1">
          <a:extLst>
            <a:ext uri="{FF2B5EF4-FFF2-40B4-BE49-F238E27FC236}">
              <a16:creationId xmlns:a16="http://schemas.microsoft.com/office/drawing/2014/main" id="{05A5F0D1-CF9E-4363-A92C-C44C3C8EB4D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45" name="Text Box 1">
          <a:extLst>
            <a:ext uri="{FF2B5EF4-FFF2-40B4-BE49-F238E27FC236}">
              <a16:creationId xmlns:a16="http://schemas.microsoft.com/office/drawing/2014/main" id="{E5109CE5-846C-4907-ABAE-EEAB921931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6" name="Text Box 1">
          <a:extLst>
            <a:ext uri="{FF2B5EF4-FFF2-40B4-BE49-F238E27FC236}">
              <a16:creationId xmlns:a16="http://schemas.microsoft.com/office/drawing/2014/main" id="{34A64296-B57A-479A-8AE4-4B4B664C80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7" name="Text Box 1">
          <a:extLst>
            <a:ext uri="{FF2B5EF4-FFF2-40B4-BE49-F238E27FC236}">
              <a16:creationId xmlns:a16="http://schemas.microsoft.com/office/drawing/2014/main" id="{CE9A4DB7-70F3-415A-80A5-B66A26B40E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48" name="Text Box 1">
          <a:extLst>
            <a:ext uri="{FF2B5EF4-FFF2-40B4-BE49-F238E27FC236}">
              <a16:creationId xmlns:a16="http://schemas.microsoft.com/office/drawing/2014/main" id="{8D5CABB9-0DB7-4EF2-A602-355FFB6A603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49" name="Text Box 1">
          <a:extLst>
            <a:ext uri="{FF2B5EF4-FFF2-40B4-BE49-F238E27FC236}">
              <a16:creationId xmlns:a16="http://schemas.microsoft.com/office/drawing/2014/main" id="{D4F94F05-E7B1-4E9F-AB1C-54175CC555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0" name="Text Box 1">
          <a:extLst>
            <a:ext uri="{FF2B5EF4-FFF2-40B4-BE49-F238E27FC236}">
              <a16:creationId xmlns:a16="http://schemas.microsoft.com/office/drawing/2014/main" id="{DFB54686-6EA9-422E-9B1E-2DB27A35D23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1" name="Text Box 1">
          <a:extLst>
            <a:ext uri="{FF2B5EF4-FFF2-40B4-BE49-F238E27FC236}">
              <a16:creationId xmlns:a16="http://schemas.microsoft.com/office/drawing/2014/main" id="{0DEBDD5D-8E60-4B3D-BA01-19792B26713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2" name="Text Box 1">
          <a:extLst>
            <a:ext uri="{FF2B5EF4-FFF2-40B4-BE49-F238E27FC236}">
              <a16:creationId xmlns:a16="http://schemas.microsoft.com/office/drawing/2014/main" id="{9B94A60D-FAFD-4B55-9547-E5285335AA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53" name="Text Box 1">
          <a:extLst>
            <a:ext uri="{FF2B5EF4-FFF2-40B4-BE49-F238E27FC236}">
              <a16:creationId xmlns:a16="http://schemas.microsoft.com/office/drawing/2014/main" id="{D121E76F-5999-41D0-8D09-80C79605B15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4" name="Text Box 1">
          <a:extLst>
            <a:ext uri="{FF2B5EF4-FFF2-40B4-BE49-F238E27FC236}">
              <a16:creationId xmlns:a16="http://schemas.microsoft.com/office/drawing/2014/main" id="{666BB5FB-10B5-4450-AF06-7CE44DDDB5F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5" name="Text Box 1">
          <a:extLst>
            <a:ext uri="{FF2B5EF4-FFF2-40B4-BE49-F238E27FC236}">
              <a16:creationId xmlns:a16="http://schemas.microsoft.com/office/drawing/2014/main" id="{A0659807-612C-4AE3-9343-26791975B25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6" name="Text Box 1">
          <a:extLst>
            <a:ext uri="{FF2B5EF4-FFF2-40B4-BE49-F238E27FC236}">
              <a16:creationId xmlns:a16="http://schemas.microsoft.com/office/drawing/2014/main" id="{03F0DBEA-C30C-4EC8-AF4C-AEBCE408A3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7" name="Text Box 1">
          <a:extLst>
            <a:ext uri="{FF2B5EF4-FFF2-40B4-BE49-F238E27FC236}">
              <a16:creationId xmlns:a16="http://schemas.microsoft.com/office/drawing/2014/main" id="{FE56FF27-1140-46F9-BE2C-D6AF2D0927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58" name="Text Box 1">
          <a:extLst>
            <a:ext uri="{FF2B5EF4-FFF2-40B4-BE49-F238E27FC236}">
              <a16:creationId xmlns:a16="http://schemas.microsoft.com/office/drawing/2014/main" id="{30EE7E0C-F337-419D-8C15-E6FF943E418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59" name="Text Box 1">
          <a:extLst>
            <a:ext uri="{FF2B5EF4-FFF2-40B4-BE49-F238E27FC236}">
              <a16:creationId xmlns:a16="http://schemas.microsoft.com/office/drawing/2014/main" id="{531B33C7-721F-49AC-A761-D62A4E2270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0" name="Text Box 1">
          <a:extLst>
            <a:ext uri="{FF2B5EF4-FFF2-40B4-BE49-F238E27FC236}">
              <a16:creationId xmlns:a16="http://schemas.microsoft.com/office/drawing/2014/main" id="{3ED61ABB-7805-4BF1-9316-EA7F54DB1C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1" name="Text Box 1">
          <a:extLst>
            <a:ext uri="{FF2B5EF4-FFF2-40B4-BE49-F238E27FC236}">
              <a16:creationId xmlns:a16="http://schemas.microsoft.com/office/drawing/2014/main" id="{D5C41FA9-C934-48C3-BD14-27A3A27A8B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2" name="Text Box 1">
          <a:extLst>
            <a:ext uri="{FF2B5EF4-FFF2-40B4-BE49-F238E27FC236}">
              <a16:creationId xmlns:a16="http://schemas.microsoft.com/office/drawing/2014/main" id="{60DD7A2E-CFB5-413D-9B54-91AAC3CF721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3" name="Text Box 1">
          <a:extLst>
            <a:ext uri="{FF2B5EF4-FFF2-40B4-BE49-F238E27FC236}">
              <a16:creationId xmlns:a16="http://schemas.microsoft.com/office/drawing/2014/main" id="{0FF75825-DE66-469C-BE0B-4E89950597C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64" name="Text Box 1">
          <a:extLst>
            <a:ext uri="{FF2B5EF4-FFF2-40B4-BE49-F238E27FC236}">
              <a16:creationId xmlns:a16="http://schemas.microsoft.com/office/drawing/2014/main" id="{95ED1D03-86D5-492B-9D8D-0E905037F4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65" name="Text Box 1">
          <a:extLst>
            <a:ext uri="{FF2B5EF4-FFF2-40B4-BE49-F238E27FC236}">
              <a16:creationId xmlns:a16="http://schemas.microsoft.com/office/drawing/2014/main" id="{83763E41-DAA4-468C-89C6-4B80D8CDEB9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6" name="Text Box 1">
          <a:extLst>
            <a:ext uri="{FF2B5EF4-FFF2-40B4-BE49-F238E27FC236}">
              <a16:creationId xmlns:a16="http://schemas.microsoft.com/office/drawing/2014/main" id="{0E9327F6-5B28-4BF3-9C0C-1C58F08D7B7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7" name="Text Box 1">
          <a:extLst>
            <a:ext uri="{FF2B5EF4-FFF2-40B4-BE49-F238E27FC236}">
              <a16:creationId xmlns:a16="http://schemas.microsoft.com/office/drawing/2014/main" id="{D5E3E8AE-BF3D-43EA-88F5-A2985DCF07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8" name="Text Box 1">
          <a:extLst>
            <a:ext uri="{FF2B5EF4-FFF2-40B4-BE49-F238E27FC236}">
              <a16:creationId xmlns:a16="http://schemas.microsoft.com/office/drawing/2014/main" id="{3409B790-6C29-43C1-B476-D7247FF006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69" name="Text Box 1">
          <a:extLst>
            <a:ext uri="{FF2B5EF4-FFF2-40B4-BE49-F238E27FC236}">
              <a16:creationId xmlns:a16="http://schemas.microsoft.com/office/drawing/2014/main" id="{E7533100-FB6D-4624-A28D-DED8FFADF6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0" name="Text Box 1">
          <a:extLst>
            <a:ext uri="{FF2B5EF4-FFF2-40B4-BE49-F238E27FC236}">
              <a16:creationId xmlns:a16="http://schemas.microsoft.com/office/drawing/2014/main" id="{791872A6-31B7-45A4-A60F-944BD997B4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1" name="Text Box 1">
          <a:extLst>
            <a:ext uri="{FF2B5EF4-FFF2-40B4-BE49-F238E27FC236}">
              <a16:creationId xmlns:a16="http://schemas.microsoft.com/office/drawing/2014/main" id="{65373885-B499-4650-AA49-6CBB48344D9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2" name="Text Box 1">
          <a:extLst>
            <a:ext uri="{FF2B5EF4-FFF2-40B4-BE49-F238E27FC236}">
              <a16:creationId xmlns:a16="http://schemas.microsoft.com/office/drawing/2014/main" id="{8936C4E3-FDBB-4BF8-A78A-20976DFEE8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3" name="Text Box 1">
          <a:extLst>
            <a:ext uri="{FF2B5EF4-FFF2-40B4-BE49-F238E27FC236}">
              <a16:creationId xmlns:a16="http://schemas.microsoft.com/office/drawing/2014/main" id="{67778345-3309-4B12-AD73-E20B12A60D3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4" name="Text Box 1">
          <a:extLst>
            <a:ext uri="{FF2B5EF4-FFF2-40B4-BE49-F238E27FC236}">
              <a16:creationId xmlns:a16="http://schemas.microsoft.com/office/drawing/2014/main" id="{617BC862-39A7-4646-A28D-DE4173FF17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5" name="Text Box 1">
          <a:extLst>
            <a:ext uri="{FF2B5EF4-FFF2-40B4-BE49-F238E27FC236}">
              <a16:creationId xmlns:a16="http://schemas.microsoft.com/office/drawing/2014/main" id="{3DDA4A54-7523-42AF-83C9-0177BA3BEF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6" name="Text Box 1">
          <a:extLst>
            <a:ext uri="{FF2B5EF4-FFF2-40B4-BE49-F238E27FC236}">
              <a16:creationId xmlns:a16="http://schemas.microsoft.com/office/drawing/2014/main" id="{E70BFD4B-B461-4A23-B215-AEAC10662E5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77" name="Text Box 1">
          <a:extLst>
            <a:ext uri="{FF2B5EF4-FFF2-40B4-BE49-F238E27FC236}">
              <a16:creationId xmlns:a16="http://schemas.microsoft.com/office/drawing/2014/main" id="{967D23E0-7B0F-48E3-9090-7BF8E0E07C2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78" name="Text Box 1">
          <a:extLst>
            <a:ext uri="{FF2B5EF4-FFF2-40B4-BE49-F238E27FC236}">
              <a16:creationId xmlns:a16="http://schemas.microsoft.com/office/drawing/2014/main" id="{FADD14E7-A751-4F1A-A860-9ACBC62B317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79" name="Text Box 1">
          <a:extLst>
            <a:ext uri="{FF2B5EF4-FFF2-40B4-BE49-F238E27FC236}">
              <a16:creationId xmlns:a16="http://schemas.microsoft.com/office/drawing/2014/main" id="{4A773F32-9420-4886-9626-3DC1F7FE567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0" name="Text Box 1">
          <a:extLst>
            <a:ext uri="{FF2B5EF4-FFF2-40B4-BE49-F238E27FC236}">
              <a16:creationId xmlns:a16="http://schemas.microsoft.com/office/drawing/2014/main" id="{94291827-E91F-4BBC-9151-3CF149AA62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81" name="Text Box 1">
          <a:extLst>
            <a:ext uri="{FF2B5EF4-FFF2-40B4-BE49-F238E27FC236}">
              <a16:creationId xmlns:a16="http://schemas.microsoft.com/office/drawing/2014/main" id="{FD1689AB-E14A-49E1-B545-D4B6F20DCC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2" name="Text Box 1">
          <a:extLst>
            <a:ext uri="{FF2B5EF4-FFF2-40B4-BE49-F238E27FC236}">
              <a16:creationId xmlns:a16="http://schemas.microsoft.com/office/drawing/2014/main" id="{FFCD9780-6AA5-4E34-A8A6-2E23BA84BA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3" name="Text Box 1">
          <a:extLst>
            <a:ext uri="{FF2B5EF4-FFF2-40B4-BE49-F238E27FC236}">
              <a16:creationId xmlns:a16="http://schemas.microsoft.com/office/drawing/2014/main" id="{151ECD57-6560-48F5-82EF-73C75547031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4" name="Text Box 1">
          <a:extLst>
            <a:ext uri="{FF2B5EF4-FFF2-40B4-BE49-F238E27FC236}">
              <a16:creationId xmlns:a16="http://schemas.microsoft.com/office/drawing/2014/main" id="{31DDBB97-5726-4F54-8167-BA3526DB791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785" name="Text Box 1">
          <a:extLst>
            <a:ext uri="{FF2B5EF4-FFF2-40B4-BE49-F238E27FC236}">
              <a16:creationId xmlns:a16="http://schemas.microsoft.com/office/drawing/2014/main" id="{80ED24B2-4740-416E-A53F-D5B0CE93DF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6" name="Text Box 1">
          <a:extLst>
            <a:ext uri="{FF2B5EF4-FFF2-40B4-BE49-F238E27FC236}">
              <a16:creationId xmlns:a16="http://schemas.microsoft.com/office/drawing/2014/main" id="{1C6B8A69-C6DD-4666-8A47-14BE35CCF01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7" name="Text Box 1">
          <a:extLst>
            <a:ext uri="{FF2B5EF4-FFF2-40B4-BE49-F238E27FC236}">
              <a16:creationId xmlns:a16="http://schemas.microsoft.com/office/drawing/2014/main" id="{055BF07E-40A5-42D3-929C-1FEC6E3DC1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88" name="Text Box 1">
          <a:extLst>
            <a:ext uri="{FF2B5EF4-FFF2-40B4-BE49-F238E27FC236}">
              <a16:creationId xmlns:a16="http://schemas.microsoft.com/office/drawing/2014/main" id="{36BADF68-0E92-476B-965D-6C3ABF72E3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89" name="Text Box 1">
          <a:extLst>
            <a:ext uri="{FF2B5EF4-FFF2-40B4-BE49-F238E27FC236}">
              <a16:creationId xmlns:a16="http://schemas.microsoft.com/office/drawing/2014/main" id="{ADAAB5AC-258F-48E8-835D-94B963CBAD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0" name="Text Box 1">
          <a:extLst>
            <a:ext uri="{FF2B5EF4-FFF2-40B4-BE49-F238E27FC236}">
              <a16:creationId xmlns:a16="http://schemas.microsoft.com/office/drawing/2014/main" id="{795056E1-D3E5-43EB-81A0-E02BD819604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1" name="Text Box 1">
          <a:extLst>
            <a:ext uri="{FF2B5EF4-FFF2-40B4-BE49-F238E27FC236}">
              <a16:creationId xmlns:a16="http://schemas.microsoft.com/office/drawing/2014/main" id="{7719629D-003A-4DB2-89AB-0AD9953DF69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2" name="Text Box 1">
          <a:extLst>
            <a:ext uri="{FF2B5EF4-FFF2-40B4-BE49-F238E27FC236}">
              <a16:creationId xmlns:a16="http://schemas.microsoft.com/office/drawing/2014/main" id="{C5342370-2A5A-402D-B6D0-31672822539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3" name="Text Box 1">
          <a:extLst>
            <a:ext uri="{FF2B5EF4-FFF2-40B4-BE49-F238E27FC236}">
              <a16:creationId xmlns:a16="http://schemas.microsoft.com/office/drawing/2014/main" id="{43270558-BDBE-4B32-A8DD-A8C862A8DF6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4" name="Text Box 1">
          <a:extLst>
            <a:ext uri="{FF2B5EF4-FFF2-40B4-BE49-F238E27FC236}">
              <a16:creationId xmlns:a16="http://schemas.microsoft.com/office/drawing/2014/main" id="{1A47C586-7884-45A3-A68B-566977B11E2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5" name="Text Box 1">
          <a:extLst>
            <a:ext uri="{FF2B5EF4-FFF2-40B4-BE49-F238E27FC236}">
              <a16:creationId xmlns:a16="http://schemas.microsoft.com/office/drawing/2014/main" id="{09D4E57D-D7AB-4A5E-918F-48D0881480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796" name="Text Box 1">
          <a:extLst>
            <a:ext uri="{FF2B5EF4-FFF2-40B4-BE49-F238E27FC236}">
              <a16:creationId xmlns:a16="http://schemas.microsoft.com/office/drawing/2014/main" id="{85591C04-4926-4C89-837F-D38D5A8CA08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797" name="Text Box 1">
          <a:extLst>
            <a:ext uri="{FF2B5EF4-FFF2-40B4-BE49-F238E27FC236}">
              <a16:creationId xmlns:a16="http://schemas.microsoft.com/office/drawing/2014/main" id="{B3F69B25-FD2B-48BE-847F-4277E47130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8" name="Text Box 1">
          <a:extLst>
            <a:ext uri="{FF2B5EF4-FFF2-40B4-BE49-F238E27FC236}">
              <a16:creationId xmlns:a16="http://schemas.microsoft.com/office/drawing/2014/main" id="{6422D36B-6772-48DA-86F1-5211B277272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799" name="Text Box 1">
          <a:extLst>
            <a:ext uri="{FF2B5EF4-FFF2-40B4-BE49-F238E27FC236}">
              <a16:creationId xmlns:a16="http://schemas.microsoft.com/office/drawing/2014/main" id="{B4AA08B1-0F87-4CB1-B9A3-F9835340A6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0" name="Text Box 1">
          <a:extLst>
            <a:ext uri="{FF2B5EF4-FFF2-40B4-BE49-F238E27FC236}">
              <a16:creationId xmlns:a16="http://schemas.microsoft.com/office/drawing/2014/main" id="{9B28307F-7F82-4843-822C-6E06C05B53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1" name="Text Box 1">
          <a:extLst>
            <a:ext uri="{FF2B5EF4-FFF2-40B4-BE49-F238E27FC236}">
              <a16:creationId xmlns:a16="http://schemas.microsoft.com/office/drawing/2014/main" id="{4EC89235-0AF3-419F-8512-D217F594121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2" name="Text Box 1">
          <a:extLst>
            <a:ext uri="{FF2B5EF4-FFF2-40B4-BE49-F238E27FC236}">
              <a16:creationId xmlns:a16="http://schemas.microsoft.com/office/drawing/2014/main" id="{38332BC6-C265-4BA7-A927-F7B45BE2E9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3" name="Text Box 1">
          <a:extLst>
            <a:ext uri="{FF2B5EF4-FFF2-40B4-BE49-F238E27FC236}">
              <a16:creationId xmlns:a16="http://schemas.microsoft.com/office/drawing/2014/main" id="{FD3F6FBE-78F3-48EE-AC48-5DAB506DC1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04" name="Text Box 1">
          <a:extLst>
            <a:ext uri="{FF2B5EF4-FFF2-40B4-BE49-F238E27FC236}">
              <a16:creationId xmlns:a16="http://schemas.microsoft.com/office/drawing/2014/main" id="{C8C87E00-6BA5-41BB-B677-7FB7235EF1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05" name="Text Box 1">
          <a:extLst>
            <a:ext uri="{FF2B5EF4-FFF2-40B4-BE49-F238E27FC236}">
              <a16:creationId xmlns:a16="http://schemas.microsoft.com/office/drawing/2014/main" id="{0F6D6C83-186E-4A4A-BBE6-6F3465D60A7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6" name="Text Box 1">
          <a:extLst>
            <a:ext uri="{FF2B5EF4-FFF2-40B4-BE49-F238E27FC236}">
              <a16:creationId xmlns:a16="http://schemas.microsoft.com/office/drawing/2014/main" id="{04ABA4C3-460E-4626-B1E9-973AFBB2AC2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7" name="Text Box 1">
          <a:extLst>
            <a:ext uri="{FF2B5EF4-FFF2-40B4-BE49-F238E27FC236}">
              <a16:creationId xmlns:a16="http://schemas.microsoft.com/office/drawing/2014/main" id="{EC3B68D8-9A09-4DF1-8968-5C987A1883E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8" name="Text Box 1">
          <a:extLst>
            <a:ext uri="{FF2B5EF4-FFF2-40B4-BE49-F238E27FC236}">
              <a16:creationId xmlns:a16="http://schemas.microsoft.com/office/drawing/2014/main" id="{0F308AEB-B435-442D-9ABA-2B339B84FB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09" name="Text Box 1">
          <a:extLst>
            <a:ext uri="{FF2B5EF4-FFF2-40B4-BE49-F238E27FC236}">
              <a16:creationId xmlns:a16="http://schemas.microsoft.com/office/drawing/2014/main" id="{C4079576-D36E-4D24-8069-374704887C1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0" name="Text Box 1">
          <a:extLst>
            <a:ext uri="{FF2B5EF4-FFF2-40B4-BE49-F238E27FC236}">
              <a16:creationId xmlns:a16="http://schemas.microsoft.com/office/drawing/2014/main" id="{2A83E54C-088F-4C53-95A5-95EAC3E7041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1" name="Text Box 1">
          <a:extLst>
            <a:ext uri="{FF2B5EF4-FFF2-40B4-BE49-F238E27FC236}">
              <a16:creationId xmlns:a16="http://schemas.microsoft.com/office/drawing/2014/main" id="{F6211E92-E146-4476-9416-FD764751712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2" name="Text Box 1">
          <a:extLst>
            <a:ext uri="{FF2B5EF4-FFF2-40B4-BE49-F238E27FC236}">
              <a16:creationId xmlns:a16="http://schemas.microsoft.com/office/drawing/2014/main" id="{97C07B5A-C64A-4A3F-B778-BE56E4EF5B3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3" name="Text Box 1">
          <a:extLst>
            <a:ext uri="{FF2B5EF4-FFF2-40B4-BE49-F238E27FC236}">
              <a16:creationId xmlns:a16="http://schemas.microsoft.com/office/drawing/2014/main" id="{18F4775E-50F3-4AD3-B753-2F7716C9758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4" name="Text Box 1">
          <a:extLst>
            <a:ext uri="{FF2B5EF4-FFF2-40B4-BE49-F238E27FC236}">
              <a16:creationId xmlns:a16="http://schemas.microsoft.com/office/drawing/2014/main" id="{57FC2483-C3DE-4428-A869-E5CD13D777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5" name="Text Box 1">
          <a:extLst>
            <a:ext uri="{FF2B5EF4-FFF2-40B4-BE49-F238E27FC236}">
              <a16:creationId xmlns:a16="http://schemas.microsoft.com/office/drawing/2014/main" id="{A338CB80-A88C-4994-8C81-89F2BBCF24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6" name="Text Box 1">
          <a:extLst>
            <a:ext uri="{FF2B5EF4-FFF2-40B4-BE49-F238E27FC236}">
              <a16:creationId xmlns:a16="http://schemas.microsoft.com/office/drawing/2014/main" id="{55EC3CA3-99A4-40BE-B892-D2EF1F2394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7" name="Text Box 1">
          <a:extLst>
            <a:ext uri="{FF2B5EF4-FFF2-40B4-BE49-F238E27FC236}">
              <a16:creationId xmlns:a16="http://schemas.microsoft.com/office/drawing/2014/main" id="{B0145A87-574E-4C6F-A180-CB0C2550BAB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8" name="Text Box 1">
          <a:extLst>
            <a:ext uri="{FF2B5EF4-FFF2-40B4-BE49-F238E27FC236}">
              <a16:creationId xmlns:a16="http://schemas.microsoft.com/office/drawing/2014/main" id="{FBC34CC1-BD02-438D-A5E7-2CE5AD8A52B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19" name="Text Box 1">
          <a:extLst>
            <a:ext uri="{FF2B5EF4-FFF2-40B4-BE49-F238E27FC236}">
              <a16:creationId xmlns:a16="http://schemas.microsoft.com/office/drawing/2014/main" id="{5F19651C-289B-40B7-970D-8819C8FF3D9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0" name="Text Box 1">
          <a:extLst>
            <a:ext uri="{FF2B5EF4-FFF2-40B4-BE49-F238E27FC236}">
              <a16:creationId xmlns:a16="http://schemas.microsoft.com/office/drawing/2014/main" id="{7F3937AC-1A78-415D-B99E-230B256CEB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1" name="Text Box 1">
          <a:extLst>
            <a:ext uri="{FF2B5EF4-FFF2-40B4-BE49-F238E27FC236}">
              <a16:creationId xmlns:a16="http://schemas.microsoft.com/office/drawing/2014/main" id="{B8A0B2D4-D867-4C4B-B963-3B77BF7C6B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2" name="Text Box 1">
          <a:extLst>
            <a:ext uri="{FF2B5EF4-FFF2-40B4-BE49-F238E27FC236}">
              <a16:creationId xmlns:a16="http://schemas.microsoft.com/office/drawing/2014/main" id="{95291903-E69C-4A1E-8431-D7194A33B35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3" name="Text Box 1">
          <a:extLst>
            <a:ext uri="{FF2B5EF4-FFF2-40B4-BE49-F238E27FC236}">
              <a16:creationId xmlns:a16="http://schemas.microsoft.com/office/drawing/2014/main" id="{B400EF74-A3C1-4F13-9EBE-3F0C317AAE8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4" name="Text Box 1">
          <a:extLst>
            <a:ext uri="{FF2B5EF4-FFF2-40B4-BE49-F238E27FC236}">
              <a16:creationId xmlns:a16="http://schemas.microsoft.com/office/drawing/2014/main" id="{A75B643D-587A-4E6A-B0FF-8CCE3D3DC41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25" name="Text Box 1">
          <a:extLst>
            <a:ext uri="{FF2B5EF4-FFF2-40B4-BE49-F238E27FC236}">
              <a16:creationId xmlns:a16="http://schemas.microsoft.com/office/drawing/2014/main" id="{888607C6-DFE2-467F-9D47-5282E99E80E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6" name="Text Box 1">
          <a:extLst>
            <a:ext uri="{FF2B5EF4-FFF2-40B4-BE49-F238E27FC236}">
              <a16:creationId xmlns:a16="http://schemas.microsoft.com/office/drawing/2014/main" id="{4705BD25-1BC5-4A5D-BDA0-973CFDF0909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7" name="Text Box 1">
          <a:extLst>
            <a:ext uri="{FF2B5EF4-FFF2-40B4-BE49-F238E27FC236}">
              <a16:creationId xmlns:a16="http://schemas.microsoft.com/office/drawing/2014/main" id="{1232CBDA-9F09-4ECE-B969-DF6A1B6C68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28" name="Text Box 1">
          <a:extLst>
            <a:ext uri="{FF2B5EF4-FFF2-40B4-BE49-F238E27FC236}">
              <a16:creationId xmlns:a16="http://schemas.microsoft.com/office/drawing/2014/main" id="{BA7ECE8B-6084-4669-8D90-52C95EC79BE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29" name="Text Box 1">
          <a:extLst>
            <a:ext uri="{FF2B5EF4-FFF2-40B4-BE49-F238E27FC236}">
              <a16:creationId xmlns:a16="http://schemas.microsoft.com/office/drawing/2014/main" id="{DD2E8509-B411-4DB7-8932-21817581984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0" name="Text Box 1">
          <a:extLst>
            <a:ext uri="{FF2B5EF4-FFF2-40B4-BE49-F238E27FC236}">
              <a16:creationId xmlns:a16="http://schemas.microsoft.com/office/drawing/2014/main" id="{89146722-5EE0-4976-B473-3E86F95255D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1" name="Text Box 1">
          <a:extLst>
            <a:ext uri="{FF2B5EF4-FFF2-40B4-BE49-F238E27FC236}">
              <a16:creationId xmlns:a16="http://schemas.microsoft.com/office/drawing/2014/main" id="{27C49318-ECC7-4F6E-842A-60FF0350EEA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2" name="Text Box 1">
          <a:extLst>
            <a:ext uri="{FF2B5EF4-FFF2-40B4-BE49-F238E27FC236}">
              <a16:creationId xmlns:a16="http://schemas.microsoft.com/office/drawing/2014/main" id="{6591E824-E0DB-4798-953A-0F3E79FCA6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3" name="Text Box 1">
          <a:extLst>
            <a:ext uri="{FF2B5EF4-FFF2-40B4-BE49-F238E27FC236}">
              <a16:creationId xmlns:a16="http://schemas.microsoft.com/office/drawing/2014/main" id="{5E37320A-1A6E-4E40-8F51-57193E7106D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4" name="Text Box 1">
          <a:extLst>
            <a:ext uri="{FF2B5EF4-FFF2-40B4-BE49-F238E27FC236}">
              <a16:creationId xmlns:a16="http://schemas.microsoft.com/office/drawing/2014/main" id="{75D6352F-8829-47FD-82FA-6AD2F3ED057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5" name="Text Box 1">
          <a:extLst>
            <a:ext uri="{FF2B5EF4-FFF2-40B4-BE49-F238E27FC236}">
              <a16:creationId xmlns:a16="http://schemas.microsoft.com/office/drawing/2014/main" id="{FF101997-0604-4572-94B1-A68D31FFD43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36" name="Text Box 1">
          <a:extLst>
            <a:ext uri="{FF2B5EF4-FFF2-40B4-BE49-F238E27FC236}">
              <a16:creationId xmlns:a16="http://schemas.microsoft.com/office/drawing/2014/main" id="{215C9B77-3C44-401C-8B9E-7FF49CDA19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37" name="Text Box 1">
          <a:extLst>
            <a:ext uri="{FF2B5EF4-FFF2-40B4-BE49-F238E27FC236}">
              <a16:creationId xmlns:a16="http://schemas.microsoft.com/office/drawing/2014/main" id="{EC25C1E4-7339-48AD-B1B0-A2E41AB423C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8" name="Text Box 1">
          <a:extLst>
            <a:ext uri="{FF2B5EF4-FFF2-40B4-BE49-F238E27FC236}">
              <a16:creationId xmlns:a16="http://schemas.microsoft.com/office/drawing/2014/main" id="{FD6CA02B-2F12-4CAE-9641-C8698BAA1F8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39" name="Text Box 1">
          <a:extLst>
            <a:ext uri="{FF2B5EF4-FFF2-40B4-BE49-F238E27FC236}">
              <a16:creationId xmlns:a16="http://schemas.microsoft.com/office/drawing/2014/main" id="{2FC4A608-FD65-48D5-93C0-1EB57B3F0DD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0" name="Text Box 1">
          <a:extLst>
            <a:ext uri="{FF2B5EF4-FFF2-40B4-BE49-F238E27FC236}">
              <a16:creationId xmlns:a16="http://schemas.microsoft.com/office/drawing/2014/main" id="{02FEEA23-F9E8-48D5-91A1-C16245DD80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1" name="Text Box 1">
          <a:extLst>
            <a:ext uri="{FF2B5EF4-FFF2-40B4-BE49-F238E27FC236}">
              <a16:creationId xmlns:a16="http://schemas.microsoft.com/office/drawing/2014/main" id="{73ADC93E-B016-4478-AF14-9C527BAE88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2" name="Text Box 1">
          <a:extLst>
            <a:ext uri="{FF2B5EF4-FFF2-40B4-BE49-F238E27FC236}">
              <a16:creationId xmlns:a16="http://schemas.microsoft.com/office/drawing/2014/main" id="{67E4DFD1-90EF-4E74-95DD-08F4D9425C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3" name="Text Box 1">
          <a:extLst>
            <a:ext uri="{FF2B5EF4-FFF2-40B4-BE49-F238E27FC236}">
              <a16:creationId xmlns:a16="http://schemas.microsoft.com/office/drawing/2014/main" id="{D0BE679E-E9CC-4176-BE8C-96C9878E74F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44" name="Text Box 1">
          <a:extLst>
            <a:ext uri="{FF2B5EF4-FFF2-40B4-BE49-F238E27FC236}">
              <a16:creationId xmlns:a16="http://schemas.microsoft.com/office/drawing/2014/main" id="{7ECD4653-49D1-4AC9-BC0E-36A929160F2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45" name="Text Box 1">
          <a:extLst>
            <a:ext uri="{FF2B5EF4-FFF2-40B4-BE49-F238E27FC236}">
              <a16:creationId xmlns:a16="http://schemas.microsoft.com/office/drawing/2014/main" id="{93A83753-F1E8-4EAF-A0D4-75ECDC2CF6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6" name="Text Box 1">
          <a:extLst>
            <a:ext uri="{FF2B5EF4-FFF2-40B4-BE49-F238E27FC236}">
              <a16:creationId xmlns:a16="http://schemas.microsoft.com/office/drawing/2014/main" id="{3557F649-E24E-4F93-8078-2549E0DA4D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7" name="Text Box 1">
          <a:extLst>
            <a:ext uri="{FF2B5EF4-FFF2-40B4-BE49-F238E27FC236}">
              <a16:creationId xmlns:a16="http://schemas.microsoft.com/office/drawing/2014/main" id="{06F69055-48FE-4D08-ADA6-23382BEDB3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8" name="Text Box 1">
          <a:extLst>
            <a:ext uri="{FF2B5EF4-FFF2-40B4-BE49-F238E27FC236}">
              <a16:creationId xmlns:a16="http://schemas.microsoft.com/office/drawing/2014/main" id="{4764B3E5-5D29-4AEC-9A9E-CB87DE1806E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49" name="Text Box 1">
          <a:extLst>
            <a:ext uri="{FF2B5EF4-FFF2-40B4-BE49-F238E27FC236}">
              <a16:creationId xmlns:a16="http://schemas.microsoft.com/office/drawing/2014/main" id="{F48369A2-EEF0-4FD2-906F-B11DA0A582D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0" name="Text Box 1">
          <a:extLst>
            <a:ext uri="{FF2B5EF4-FFF2-40B4-BE49-F238E27FC236}">
              <a16:creationId xmlns:a16="http://schemas.microsoft.com/office/drawing/2014/main" id="{BC7F4349-5105-4779-A820-D95FF6B35C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1" name="Text Box 1">
          <a:extLst>
            <a:ext uri="{FF2B5EF4-FFF2-40B4-BE49-F238E27FC236}">
              <a16:creationId xmlns:a16="http://schemas.microsoft.com/office/drawing/2014/main" id="{372ABD33-E1AC-4D64-8EB0-161A8DF99B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2" name="Text Box 1">
          <a:extLst>
            <a:ext uri="{FF2B5EF4-FFF2-40B4-BE49-F238E27FC236}">
              <a16:creationId xmlns:a16="http://schemas.microsoft.com/office/drawing/2014/main" id="{CA883EFF-5BBE-4165-ABC1-F8B4934C93D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3" name="Text Box 1">
          <a:extLst>
            <a:ext uri="{FF2B5EF4-FFF2-40B4-BE49-F238E27FC236}">
              <a16:creationId xmlns:a16="http://schemas.microsoft.com/office/drawing/2014/main" id="{3E0C8913-BB34-45D3-A971-B6E51D4B54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4" name="Text Box 1">
          <a:extLst>
            <a:ext uri="{FF2B5EF4-FFF2-40B4-BE49-F238E27FC236}">
              <a16:creationId xmlns:a16="http://schemas.microsoft.com/office/drawing/2014/main" id="{2F441F18-6339-4150-A785-D1ED062920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5" name="Text Box 1">
          <a:extLst>
            <a:ext uri="{FF2B5EF4-FFF2-40B4-BE49-F238E27FC236}">
              <a16:creationId xmlns:a16="http://schemas.microsoft.com/office/drawing/2014/main" id="{CFBDD0A6-BC2B-4E04-8E15-DD7C7D880D4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6" name="Text Box 1">
          <a:extLst>
            <a:ext uri="{FF2B5EF4-FFF2-40B4-BE49-F238E27FC236}">
              <a16:creationId xmlns:a16="http://schemas.microsoft.com/office/drawing/2014/main" id="{E215C814-982A-4232-8349-D29917D2E4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57" name="Text Box 1">
          <a:extLst>
            <a:ext uri="{FF2B5EF4-FFF2-40B4-BE49-F238E27FC236}">
              <a16:creationId xmlns:a16="http://schemas.microsoft.com/office/drawing/2014/main" id="{B6CFD8FD-6CCC-4974-A300-9645BA4414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58" name="Text Box 1">
          <a:extLst>
            <a:ext uri="{FF2B5EF4-FFF2-40B4-BE49-F238E27FC236}">
              <a16:creationId xmlns:a16="http://schemas.microsoft.com/office/drawing/2014/main" id="{F821BA19-EA70-4C3F-98B3-A0E9F73BCD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59" name="Text Box 1">
          <a:extLst>
            <a:ext uri="{FF2B5EF4-FFF2-40B4-BE49-F238E27FC236}">
              <a16:creationId xmlns:a16="http://schemas.microsoft.com/office/drawing/2014/main" id="{FD6AED06-1912-4D1C-B8C8-0BDFE133EB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60" name="Text Box 1">
          <a:extLst>
            <a:ext uri="{FF2B5EF4-FFF2-40B4-BE49-F238E27FC236}">
              <a16:creationId xmlns:a16="http://schemas.microsoft.com/office/drawing/2014/main" id="{62345B7D-2123-4A52-8A20-58D576A02B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1" name="Text Box 1">
          <a:extLst>
            <a:ext uri="{FF2B5EF4-FFF2-40B4-BE49-F238E27FC236}">
              <a16:creationId xmlns:a16="http://schemas.microsoft.com/office/drawing/2014/main" id="{4FAD51CC-91E5-43DF-835C-CAC5F7E43B1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2" name="Text Box 1">
          <a:extLst>
            <a:ext uri="{FF2B5EF4-FFF2-40B4-BE49-F238E27FC236}">
              <a16:creationId xmlns:a16="http://schemas.microsoft.com/office/drawing/2014/main" id="{25404648-7304-477F-8D65-8347CF2F13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3" name="Text Box 1">
          <a:extLst>
            <a:ext uri="{FF2B5EF4-FFF2-40B4-BE49-F238E27FC236}">
              <a16:creationId xmlns:a16="http://schemas.microsoft.com/office/drawing/2014/main" id="{4883D0B7-F2D2-4276-908B-C74178BC1E7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4" name="Text Box 1">
          <a:extLst>
            <a:ext uri="{FF2B5EF4-FFF2-40B4-BE49-F238E27FC236}">
              <a16:creationId xmlns:a16="http://schemas.microsoft.com/office/drawing/2014/main" id="{4F1D62B7-62B1-4B94-8E4A-F8DFAADB2FA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5" name="Text Box 1">
          <a:extLst>
            <a:ext uri="{FF2B5EF4-FFF2-40B4-BE49-F238E27FC236}">
              <a16:creationId xmlns:a16="http://schemas.microsoft.com/office/drawing/2014/main" id="{92D0C8A8-3506-4FDE-B60B-63E8E6ED431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6" name="Text Box 1">
          <a:extLst>
            <a:ext uri="{FF2B5EF4-FFF2-40B4-BE49-F238E27FC236}">
              <a16:creationId xmlns:a16="http://schemas.microsoft.com/office/drawing/2014/main" id="{2AAD1B85-FF8A-4600-84B2-1F55BD4047F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7" name="Text Box 1">
          <a:extLst>
            <a:ext uri="{FF2B5EF4-FFF2-40B4-BE49-F238E27FC236}">
              <a16:creationId xmlns:a16="http://schemas.microsoft.com/office/drawing/2014/main" id="{67285B50-27E1-44D9-9693-944BB8B832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68" name="Text Box 1">
          <a:extLst>
            <a:ext uri="{FF2B5EF4-FFF2-40B4-BE49-F238E27FC236}">
              <a16:creationId xmlns:a16="http://schemas.microsoft.com/office/drawing/2014/main" id="{44963F1F-CFA8-49A3-BD98-F8151DBE8E3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69" name="Text Box 1">
          <a:extLst>
            <a:ext uri="{FF2B5EF4-FFF2-40B4-BE49-F238E27FC236}">
              <a16:creationId xmlns:a16="http://schemas.microsoft.com/office/drawing/2014/main" id="{C5721E07-1647-4B85-9495-6503D2375A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0" name="Text Box 1">
          <a:extLst>
            <a:ext uri="{FF2B5EF4-FFF2-40B4-BE49-F238E27FC236}">
              <a16:creationId xmlns:a16="http://schemas.microsoft.com/office/drawing/2014/main" id="{0DE3C200-6231-42AA-A18D-B2D3FE4C274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1" name="Text Box 1">
          <a:extLst>
            <a:ext uri="{FF2B5EF4-FFF2-40B4-BE49-F238E27FC236}">
              <a16:creationId xmlns:a16="http://schemas.microsoft.com/office/drawing/2014/main" id="{C061AD6E-11C6-4C97-B703-83636E1FAF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2" name="Text Box 1">
          <a:extLst>
            <a:ext uri="{FF2B5EF4-FFF2-40B4-BE49-F238E27FC236}">
              <a16:creationId xmlns:a16="http://schemas.microsoft.com/office/drawing/2014/main" id="{A0BEC8CB-3011-4932-82CC-73C2A7243FA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873" name="Text Box 1">
          <a:extLst>
            <a:ext uri="{FF2B5EF4-FFF2-40B4-BE49-F238E27FC236}">
              <a16:creationId xmlns:a16="http://schemas.microsoft.com/office/drawing/2014/main" id="{60F4EAF3-B231-4E47-9D46-52927858A9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4" name="Text Box 1">
          <a:extLst>
            <a:ext uri="{FF2B5EF4-FFF2-40B4-BE49-F238E27FC236}">
              <a16:creationId xmlns:a16="http://schemas.microsoft.com/office/drawing/2014/main" id="{2ADBC775-65E2-48F3-985B-5198171844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5" name="Text Box 1">
          <a:extLst>
            <a:ext uri="{FF2B5EF4-FFF2-40B4-BE49-F238E27FC236}">
              <a16:creationId xmlns:a16="http://schemas.microsoft.com/office/drawing/2014/main" id="{9118B348-AFFC-4813-A802-D30D5D313A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6" name="Text Box 1">
          <a:extLst>
            <a:ext uri="{FF2B5EF4-FFF2-40B4-BE49-F238E27FC236}">
              <a16:creationId xmlns:a16="http://schemas.microsoft.com/office/drawing/2014/main" id="{AC57BF97-57CC-422A-919F-FA752BD0026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7" name="Text Box 1">
          <a:extLst>
            <a:ext uri="{FF2B5EF4-FFF2-40B4-BE49-F238E27FC236}">
              <a16:creationId xmlns:a16="http://schemas.microsoft.com/office/drawing/2014/main" id="{4475984E-C46E-4815-B2B2-A465D8F828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78" name="Text Box 1">
          <a:extLst>
            <a:ext uri="{FF2B5EF4-FFF2-40B4-BE49-F238E27FC236}">
              <a16:creationId xmlns:a16="http://schemas.microsoft.com/office/drawing/2014/main" id="{B295F5FE-8ACB-4DB7-BBDB-0339FD020B3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79" name="Text Box 1">
          <a:extLst>
            <a:ext uri="{FF2B5EF4-FFF2-40B4-BE49-F238E27FC236}">
              <a16:creationId xmlns:a16="http://schemas.microsoft.com/office/drawing/2014/main" id="{D1C2A16F-CA28-4542-9297-FFA6D32D5A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0" name="Text Box 1">
          <a:extLst>
            <a:ext uri="{FF2B5EF4-FFF2-40B4-BE49-F238E27FC236}">
              <a16:creationId xmlns:a16="http://schemas.microsoft.com/office/drawing/2014/main" id="{1514EE8E-C5AB-4FA3-9C06-AE7FFC6E092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1" name="Text Box 1">
          <a:extLst>
            <a:ext uri="{FF2B5EF4-FFF2-40B4-BE49-F238E27FC236}">
              <a16:creationId xmlns:a16="http://schemas.microsoft.com/office/drawing/2014/main" id="{EB5D0DC3-0A2B-42E5-B575-0E867D97CD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2" name="Text Box 1">
          <a:extLst>
            <a:ext uri="{FF2B5EF4-FFF2-40B4-BE49-F238E27FC236}">
              <a16:creationId xmlns:a16="http://schemas.microsoft.com/office/drawing/2014/main" id="{EAA51BDA-7B3C-49C1-80CC-AAE5C9F4760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3" name="Text Box 1">
          <a:extLst>
            <a:ext uri="{FF2B5EF4-FFF2-40B4-BE49-F238E27FC236}">
              <a16:creationId xmlns:a16="http://schemas.microsoft.com/office/drawing/2014/main" id="{661256E6-A826-4BD9-B9D4-47DA16EA4F8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84" name="Text Box 1">
          <a:extLst>
            <a:ext uri="{FF2B5EF4-FFF2-40B4-BE49-F238E27FC236}">
              <a16:creationId xmlns:a16="http://schemas.microsoft.com/office/drawing/2014/main" id="{CCFE39B5-BD23-4AC9-8A5E-C58A4DAB0AC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85" name="Text Box 1">
          <a:extLst>
            <a:ext uri="{FF2B5EF4-FFF2-40B4-BE49-F238E27FC236}">
              <a16:creationId xmlns:a16="http://schemas.microsoft.com/office/drawing/2014/main" id="{0AE23243-E591-45D2-AEBF-7250943A9D4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6" name="Text Box 1">
          <a:extLst>
            <a:ext uri="{FF2B5EF4-FFF2-40B4-BE49-F238E27FC236}">
              <a16:creationId xmlns:a16="http://schemas.microsoft.com/office/drawing/2014/main" id="{E0F6F63E-4A7D-4E83-964A-A14708DAFB4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7" name="Text Box 1">
          <a:extLst>
            <a:ext uri="{FF2B5EF4-FFF2-40B4-BE49-F238E27FC236}">
              <a16:creationId xmlns:a16="http://schemas.microsoft.com/office/drawing/2014/main" id="{DF46A08D-36E8-496E-BD79-A6BE536F85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8" name="Text Box 1">
          <a:extLst>
            <a:ext uri="{FF2B5EF4-FFF2-40B4-BE49-F238E27FC236}">
              <a16:creationId xmlns:a16="http://schemas.microsoft.com/office/drawing/2014/main" id="{09FBF712-748F-4E8B-B3DF-6D4750FD55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89" name="Text Box 1">
          <a:extLst>
            <a:ext uri="{FF2B5EF4-FFF2-40B4-BE49-F238E27FC236}">
              <a16:creationId xmlns:a16="http://schemas.microsoft.com/office/drawing/2014/main" id="{469CB9F2-52C1-4997-B482-B8694256CF4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0" name="Text Box 1">
          <a:extLst>
            <a:ext uri="{FF2B5EF4-FFF2-40B4-BE49-F238E27FC236}">
              <a16:creationId xmlns:a16="http://schemas.microsoft.com/office/drawing/2014/main" id="{A35231CE-37E3-483E-9445-A6AE784D52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1" name="Text Box 1">
          <a:extLst>
            <a:ext uri="{FF2B5EF4-FFF2-40B4-BE49-F238E27FC236}">
              <a16:creationId xmlns:a16="http://schemas.microsoft.com/office/drawing/2014/main" id="{B8EEF76B-0AF5-4767-8559-9AE4CA4701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892" name="Text Box 1">
          <a:extLst>
            <a:ext uri="{FF2B5EF4-FFF2-40B4-BE49-F238E27FC236}">
              <a16:creationId xmlns:a16="http://schemas.microsoft.com/office/drawing/2014/main" id="{D1596B37-8448-4A0F-B28D-F189E8C4D8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893" name="Text Box 1">
          <a:extLst>
            <a:ext uri="{FF2B5EF4-FFF2-40B4-BE49-F238E27FC236}">
              <a16:creationId xmlns:a16="http://schemas.microsoft.com/office/drawing/2014/main" id="{4265C7BE-4D3A-4E16-BC63-AAC14C644FC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4" name="Text Box 1">
          <a:extLst>
            <a:ext uri="{FF2B5EF4-FFF2-40B4-BE49-F238E27FC236}">
              <a16:creationId xmlns:a16="http://schemas.microsoft.com/office/drawing/2014/main" id="{C5364234-EE55-490A-912A-07063788F8C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5" name="Text Box 1">
          <a:extLst>
            <a:ext uri="{FF2B5EF4-FFF2-40B4-BE49-F238E27FC236}">
              <a16:creationId xmlns:a16="http://schemas.microsoft.com/office/drawing/2014/main" id="{63BA39A3-1371-4173-9355-C9AF8FF92AD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6" name="Text Box 1">
          <a:extLst>
            <a:ext uri="{FF2B5EF4-FFF2-40B4-BE49-F238E27FC236}">
              <a16:creationId xmlns:a16="http://schemas.microsoft.com/office/drawing/2014/main" id="{AD80E0A9-BB80-481A-A041-44CD0464D0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897" name="Text Box 1">
          <a:extLst>
            <a:ext uri="{FF2B5EF4-FFF2-40B4-BE49-F238E27FC236}">
              <a16:creationId xmlns:a16="http://schemas.microsoft.com/office/drawing/2014/main" id="{8EA36368-076C-44B0-89FC-DC89113552C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8" name="Text Box 1">
          <a:extLst>
            <a:ext uri="{FF2B5EF4-FFF2-40B4-BE49-F238E27FC236}">
              <a16:creationId xmlns:a16="http://schemas.microsoft.com/office/drawing/2014/main" id="{55C8D8E5-9D98-434A-A938-C965D72CF25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899" name="Text Box 1">
          <a:extLst>
            <a:ext uri="{FF2B5EF4-FFF2-40B4-BE49-F238E27FC236}">
              <a16:creationId xmlns:a16="http://schemas.microsoft.com/office/drawing/2014/main" id="{B4132A6E-B05D-43F7-9F17-DA534895206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0" name="Text Box 1">
          <a:extLst>
            <a:ext uri="{FF2B5EF4-FFF2-40B4-BE49-F238E27FC236}">
              <a16:creationId xmlns:a16="http://schemas.microsoft.com/office/drawing/2014/main" id="{1B6A5AEB-EFBE-4B65-A212-14F791D42C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1" name="Text Box 1">
          <a:extLst>
            <a:ext uri="{FF2B5EF4-FFF2-40B4-BE49-F238E27FC236}">
              <a16:creationId xmlns:a16="http://schemas.microsoft.com/office/drawing/2014/main" id="{FF4BF783-3515-47C4-A0A8-A82EBD428AB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2" name="Text Box 1">
          <a:extLst>
            <a:ext uri="{FF2B5EF4-FFF2-40B4-BE49-F238E27FC236}">
              <a16:creationId xmlns:a16="http://schemas.microsoft.com/office/drawing/2014/main" id="{4C9C2631-2641-417D-BF2B-836C7C59D2B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3" name="Text Box 1">
          <a:extLst>
            <a:ext uri="{FF2B5EF4-FFF2-40B4-BE49-F238E27FC236}">
              <a16:creationId xmlns:a16="http://schemas.microsoft.com/office/drawing/2014/main" id="{79C2DB37-F1B0-445F-B24F-1C6117F0A9A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4" name="Text Box 1">
          <a:extLst>
            <a:ext uri="{FF2B5EF4-FFF2-40B4-BE49-F238E27FC236}">
              <a16:creationId xmlns:a16="http://schemas.microsoft.com/office/drawing/2014/main" id="{F0170761-667D-469C-A7CF-90DB55404FA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5" name="Text Box 1">
          <a:extLst>
            <a:ext uri="{FF2B5EF4-FFF2-40B4-BE49-F238E27FC236}">
              <a16:creationId xmlns:a16="http://schemas.microsoft.com/office/drawing/2014/main" id="{CAA5347B-6807-4A24-BE1E-F7CBBD5BD76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6" name="Text Box 1">
          <a:extLst>
            <a:ext uri="{FF2B5EF4-FFF2-40B4-BE49-F238E27FC236}">
              <a16:creationId xmlns:a16="http://schemas.microsoft.com/office/drawing/2014/main" id="{24592A5F-A266-42B6-82BD-34E253DB6F4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7" name="Text Box 1">
          <a:extLst>
            <a:ext uri="{FF2B5EF4-FFF2-40B4-BE49-F238E27FC236}">
              <a16:creationId xmlns:a16="http://schemas.microsoft.com/office/drawing/2014/main" id="{EA7D4344-5BF4-43E0-B8C7-8C66067A9C8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8" name="Text Box 1">
          <a:extLst>
            <a:ext uri="{FF2B5EF4-FFF2-40B4-BE49-F238E27FC236}">
              <a16:creationId xmlns:a16="http://schemas.microsoft.com/office/drawing/2014/main" id="{A8CD967A-EB33-4183-AAC0-4C7663050AF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09" name="Text Box 1">
          <a:extLst>
            <a:ext uri="{FF2B5EF4-FFF2-40B4-BE49-F238E27FC236}">
              <a16:creationId xmlns:a16="http://schemas.microsoft.com/office/drawing/2014/main" id="{F0EBF9D8-CE94-41F9-8D60-B7762B4D0F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0" name="Text Box 1">
          <a:extLst>
            <a:ext uri="{FF2B5EF4-FFF2-40B4-BE49-F238E27FC236}">
              <a16:creationId xmlns:a16="http://schemas.microsoft.com/office/drawing/2014/main" id="{50C84116-9D8E-471A-8604-57B0830A5F3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1" name="Text Box 1">
          <a:extLst>
            <a:ext uri="{FF2B5EF4-FFF2-40B4-BE49-F238E27FC236}">
              <a16:creationId xmlns:a16="http://schemas.microsoft.com/office/drawing/2014/main" id="{41ADD7DE-F2EE-4130-A3DD-0D42A0C704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2" name="Text Box 1">
          <a:extLst>
            <a:ext uri="{FF2B5EF4-FFF2-40B4-BE49-F238E27FC236}">
              <a16:creationId xmlns:a16="http://schemas.microsoft.com/office/drawing/2014/main" id="{916DE865-CCE6-4B78-A482-37D2D600937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160020</xdr:rowOff>
    </xdr:to>
    <xdr:sp macro="" textlink="">
      <xdr:nvSpPr>
        <xdr:cNvPr id="913" name="Text Box 1">
          <a:extLst>
            <a:ext uri="{FF2B5EF4-FFF2-40B4-BE49-F238E27FC236}">
              <a16:creationId xmlns:a16="http://schemas.microsoft.com/office/drawing/2014/main" id="{51D47415-A120-4682-82F0-608A29D0BC5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4" name="Text Box 1">
          <a:extLst>
            <a:ext uri="{FF2B5EF4-FFF2-40B4-BE49-F238E27FC236}">
              <a16:creationId xmlns:a16="http://schemas.microsoft.com/office/drawing/2014/main" id="{B5BB1E0B-E82F-4EAA-9397-2ED1E39C5BB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5" name="Text Box 1">
          <a:extLst>
            <a:ext uri="{FF2B5EF4-FFF2-40B4-BE49-F238E27FC236}">
              <a16:creationId xmlns:a16="http://schemas.microsoft.com/office/drawing/2014/main" id="{7D3D90FA-6228-4F96-A76D-28BEA5CA01E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16" name="Text Box 1">
          <a:extLst>
            <a:ext uri="{FF2B5EF4-FFF2-40B4-BE49-F238E27FC236}">
              <a16:creationId xmlns:a16="http://schemas.microsoft.com/office/drawing/2014/main" id="{E972FDD0-8390-4648-9DAE-78C90E53DB6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17" name="Text Box 1">
          <a:extLst>
            <a:ext uri="{FF2B5EF4-FFF2-40B4-BE49-F238E27FC236}">
              <a16:creationId xmlns:a16="http://schemas.microsoft.com/office/drawing/2014/main" id="{9924C2E0-55C3-4671-AE3F-F310F682BEB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8" name="Text Box 1">
          <a:extLst>
            <a:ext uri="{FF2B5EF4-FFF2-40B4-BE49-F238E27FC236}">
              <a16:creationId xmlns:a16="http://schemas.microsoft.com/office/drawing/2014/main" id="{C1762E3B-7424-46F2-9F3E-41BBB438083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19" name="Text Box 1">
          <a:extLst>
            <a:ext uri="{FF2B5EF4-FFF2-40B4-BE49-F238E27FC236}">
              <a16:creationId xmlns:a16="http://schemas.microsoft.com/office/drawing/2014/main" id="{2A7D8099-C5EB-4F1E-9AFF-8C68D4DB29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0" name="Text Box 1">
          <a:extLst>
            <a:ext uri="{FF2B5EF4-FFF2-40B4-BE49-F238E27FC236}">
              <a16:creationId xmlns:a16="http://schemas.microsoft.com/office/drawing/2014/main" id="{3493BC63-FD95-46B3-B078-C862B43F0C0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1" name="Text Box 1">
          <a:extLst>
            <a:ext uri="{FF2B5EF4-FFF2-40B4-BE49-F238E27FC236}">
              <a16:creationId xmlns:a16="http://schemas.microsoft.com/office/drawing/2014/main" id="{ED902456-BD93-4F57-A073-AE8A5449493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2" name="Text Box 1">
          <a:extLst>
            <a:ext uri="{FF2B5EF4-FFF2-40B4-BE49-F238E27FC236}">
              <a16:creationId xmlns:a16="http://schemas.microsoft.com/office/drawing/2014/main" id="{A474B34F-94CD-4148-AFAC-97A4FDA9CEA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3" name="Text Box 1">
          <a:extLst>
            <a:ext uri="{FF2B5EF4-FFF2-40B4-BE49-F238E27FC236}">
              <a16:creationId xmlns:a16="http://schemas.microsoft.com/office/drawing/2014/main" id="{5BEDE3C9-D5D8-47DD-8690-A8B25706E86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24" name="Text Box 1">
          <a:extLst>
            <a:ext uri="{FF2B5EF4-FFF2-40B4-BE49-F238E27FC236}">
              <a16:creationId xmlns:a16="http://schemas.microsoft.com/office/drawing/2014/main" id="{3A927113-4EE8-415A-B697-038AECF33BB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25" name="Text Box 1">
          <a:extLst>
            <a:ext uri="{FF2B5EF4-FFF2-40B4-BE49-F238E27FC236}">
              <a16:creationId xmlns:a16="http://schemas.microsoft.com/office/drawing/2014/main" id="{950F2D70-F51D-45E2-A49D-3AACA9055DB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6" name="Text Box 1">
          <a:extLst>
            <a:ext uri="{FF2B5EF4-FFF2-40B4-BE49-F238E27FC236}">
              <a16:creationId xmlns:a16="http://schemas.microsoft.com/office/drawing/2014/main" id="{492D7BE4-D9E7-407B-8DBF-6242E6E889B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7" name="Text Box 1">
          <a:extLst>
            <a:ext uri="{FF2B5EF4-FFF2-40B4-BE49-F238E27FC236}">
              <a16:creationId xmlns:a16="http://schemas.microsoft.com/office/drawing/2014/main" id="{C0FA8618-4FF5-4DEC-B8A0-937749D3EE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8" name="Text Box 1">
          <a:extLst>
            <a:ext uri="{FF2B5EF4-FFF2-40B4-BE49-F238E27FC236}">
              <a16:creationId xmlns:a16="http://schemas.microsoft.com/office/drawing/2014/main" id="{41A87C0D-923B-4F6A-A581-8C0F4BBE911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29" name="Text Box 1">
          <a:extLst>
            <a:ext uri="{FF2B5EF4-FFF2-40B4-BE49-F238E27FC236}">
              <a16:creationId xmlns:a16="http://schemas.microsoft.com/office/drawing/2014/main" id="{CE6940FE-C399-4C85-8C1C-D820255051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0" name="Text Box 1">
          <a:extLst>
            <a:ext uri="{FF2B5EF4-FFF2-40B4-BE49-F238E27FC236}">
              <a16:creationId xmlns:a16="http://schemas.microsoft.com/office/drawing/2014/main" id="{6497F1BC-B069-4ECD-8460-61D594520A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1" name="Text Box 1">
          <a:extLst>
            <a:ext uri="{FF2B5EF4-FFF2-40B4-BE49-F238E27FC236}">
              <a16:creationId xmlns:a16="http://schemas.microsoft.com/office/drawing/2014/main" id="{E8131E3C-2917-46A0-BD6C-32F8CEEB7DD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2" name="Text Box 1">
          <a:extLst>
            <a:ext uri="{FF2B5EF4-FFF2-40B4-BE49-F238E27FC236}">
              <a16:creationId xmlns:a16="http://schemas.microsoft.com/office/drawing/2014/main" id="{C9D4C300-27F6-47E7-A20F-9A93A7DFA6C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3" name="Text Box 1">
          <a:extLst>
            <a:ext uri="{FF2B5EF4-FFF2-40B4-BE49-F238E27FC236}">
              <a16:creationId xmlns:a16="http://schemas.microsoft.com/office/drawing/2014/main" id="{D7B7E819-D36E-4C12-B30E-EF4936B113C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4" name="Text Box 1">
          <a:extLst>
            <a:ext uri="{FF2B5EF4-FFF2-40B4-BE49-F238E27FC236}">
              <a16:creationId xmlns:a16="http://schemas.microsoft.com/office/drawing/2014/main" id="{236BEF4E-ACCB-42E1-963C-6AFEF433F8F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5" name="Text Box 1">
          <a:extLst>
            <a:ext uri="{FF2B5EF4-FFF2-40B4-BE49-F238E27FC236}">
              <a16:creationId xmlns:a16="http://schemas.microsoft.com/office/drawing/2014/main" id="{8F6CB6D2-7A2F-4706-91AE-CBB9BB5B394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6" name="Text Box 1">
          <a:extLst>
            <a:ext uri="{FF2B5EF4-FFF2-40B4-BE49-F238E27FC236}">
              <a16:creationId xmlns:a16="http://schemas.microsoft.com/office/drawing/2014/main" id="{D9BC3511-81DA-470D-9C19-93DD609E798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37" name="Text Box 1">
          <a:extLst>
            <a:ext uri="{FF2B5EF4-FFF2-40B4-BE49-F238E27FC236}">
              <a16:creationId xmlns:a16="http://schemas.microsoft.com/office/drawing/2014/main" id="{A44F2CFE-A823-43FD-87A3-BDB3208E675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38" name="Text Box 1">
          <a:extLst>
            <a:ext uri="{FF2B5EF4-FFF2-40B4-BE49-F238E27FC236}">
              <a16:creationId xmlns:a16="http://schemas.microsoft.com/office/drawing/2014/main" id="{FC46C66B-A1C9-4D24-9A95-996B21FB7E7A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39" name="Text Box 1">
          <a:extLst>
            <a:ext uri="{FF2B5EF4-FFF2-40B4-BE49-F238E27FC236}">
              <a16:creationId xmlns:a16="http://schemas.microsoft.com/office/drawing/2014/main" id="{7934D58D-E91B-478E-9F57-E6717BDC028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0" name="Text Box 1">
          <a:extLst>
            <a:ext uri="{FF2B5EF4-FFF2-40B4-BE49-F238E27FC236}">
              <a16:creationId xmlns:a16="http://schemas.microsoft.com/office/drawing/2014/main" id="{831C929E-9848-4826-B985-788BD9EC2E8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1" name="Text Box 1">
          <a:extLst>
            <a:ext uri="{FF2B5EF4-FFF2-40B4-BE49-F238E27FC236}">
              <a16:creationId xmlns:a16="http://schemas.microsoft.com/office/drawing/2014/main" id="{5975B4F3-49C3-4537-B0B1-CD1AFB46344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2" name="Text Box 1">
          <a:extLst>
            <a:ext uri="{FF2B5EF4-FFF2-40B4-BE49-F238E27FC236}">
              <a16:creationId xmlns:a16="http://schemas.microsoft.com/office/drawing/2014/main" id="{7FE3A173-874B-47FA-AB54-BFECB1A62F5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3" name="Text Box 1">
          <a:extLst>
            <a:ext uri="{FF2B5EF4-FFF2-40B4-BE49-F238E27FC236}">
              <a16:creationId xmlns:a16="http://schemas.microsoft.com/office/drawing/2014/main" id="{F7119AD3-1CDD-49A3-94CD-F90E907798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4" name="Text Box 1">
          <a:extLst>
            <a:ext uri="{FF2B5EF4-FFF2-40B4-BE49-F238E27FC236}">
              <a16:creationId xmlns:a16="http://schemas.microsoft.com/office/drawing/2014/main" id="{55F74576-ADC5-4B0E-9EC3-3F14103596F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45" name="Text Box 1">
          <a:extLst>
            <a:ext uri="{FF2B5EF4-FFF2-40B4-BE49-F238E27FC236}">
              <a16:creationId xmlns:a16="http://schemas.microsoft.com/office/drawing/2014/main" id="{4F9452BC-537A-4336-9A49-BB5AF25744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6" name="Text Box 1">
          <a:extLst>
            <a:ext uri="{FF2B5EF4-FFF2-40B4-BE49-F238E27FC236}">
              <a16:creationId xmlns:a16="http://schemas.microsoft.com/office/drawing/2014/main" id="{02CFCC3F-2C95-44B9-938C-D3C12DBFB0C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7" name="Text Box 1">
          <a:extLst>
            <a:ext uri="{FF2B5EF4-FFF2-40B4-BE49-F238E27FC236}">
              <a16:creationId xmlns:a16="http://schemas.microsoft.com/office/drawing/2014/main" id="{65D55106-E399-4FDE-8EB6-E25D0B9EFE5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60960</xdr:rowOff>
    </xdr:to>
    <xdr:sp macro="" textlink="">
      <xdr:nvSpPr>
        <xdr:cNvPr id="948" name="Text Box 1">
          <a:extLst>
            <a:ext uri="{FF2B5EF4-FFF2-40B4-BE49-F238E27FC236}">
              <a16:creationId xmlns:a16="http://schemas.microsoft.com/office/drawing/2014/main" id="{6BF7F3FE-57D9-4B73-8B3B-E8E151375B9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49" name="Text Box 1">
          <a:extLst>
            <a:ext uri="{FF2B5EF4-FFF2-40B4-BE49-F238E27FC236}">
              <a16:creationId xmlns:a16="http://schemas.microsoft.com/office/drawing/2014/main" id="{BCAD15B3-6764-47F6-9663-85C12F586BC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0" name="Text Box 1">
          <a:extLst>
            <a:ext uri="{FF2B5EF4-FFF2-40B4-BE49-F238E27FC236}">
              <a16:creationId xmlns:a16="http://schemas.microsoft.com/office/drawing/2014/main" id="{6D83F83C-67CE-4CBA-BE64-836E49E62C6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1" name="Text Box 1">
          <a:extLst>
            <a:ext uri="{FF2B5EF4-FFF2-40B4-BE49-F238E27FC236}">
              <a16:creationId xmlns:a16="http://schemas.microsoft.com/office/drawing/2014/main" id="{8FBF0CD8-DF84-4DAA-A026-87C627AADF0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2" name="Text Box 1">
          <a:extLst>
            <a:ext uri="{FF2B5EF4-FFF2-40B4-BE49-F238E27FC236}">
              <a16:creationId xmlns:a16="http://schemas.microsoft.com/office/drawing/2014/main" id="{7444D7D1-56C6-4AE9-910D-F0F6F19B879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3" name="Text Box 1">
          <a:extLst>
            <a:ext uri="{FF2B5EF4-FFF2-40B4-BE49-F238E27FC236}">
              <a16:creationId xmlns:a16="http://schemas.microsoft.com/office/drawing/2014/main" id="{1047815F-EBB3-4A93-95AA-C8F4D51F2B6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4" name="Text Box 1">
          <a:extLst>
            <a:ext uri="{FF2B5EF4-FFF2-40B4-BE49-F238E27FC236}">
              <a16:creationId xmlns:a16="http://schemas.microsoft.com/office/drawing/2014/main" id="{8D77CEF7-F33A-4A5D-B224-EC7279F5E36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5" name="Text Box 1">
          <a:extLst>
            <a:ext uri="{FF2B5EF4-FFF2-40B4-BE49-F238E27FC236}">
              <a16:creationId xmlns:a16="http://schemas.microsoft.com/office/drawing/2014/main" id="{93C3F7E9-0018-4ACC-9CFA-C50FE15FF30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56" name="Text Box 1">
          <a:extLst>
            <a:ext uri="{FF2B5EF4-FFF2-40B4-BE49-F238E27FC236}">
              <a16:creationId xmlns:a16="http://schemas.microsoft.com/office/drawing/2014/main" id="{84AC5702-D867-4AC5-99B7-69A3F02186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57" name="Text Box 1">
          <a:extLst>
            <a:ext uri="{FF2B5EF4-FFF2-40B4-BE49-F238E27FC236}">
              <a16:creationId xmlns:a16="http://schemas.microsoft.com/office/drawing/2014/main" id="{AC050182-9098-4051-9209-074DEDE0D53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8" name="Text Box 1">
          <a:extLst>
            <a:ext uri="{FF2B5EF4-FFF2-40B4-BE49-F238E27FC236}">
              <a16:creationId xmlns:a16="http://schemas.microsoft.com/office/drawing/2014/main" id="{0C49A175-4237-41BE-ADDD-7A2E4AFB8BE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59" name="Text Box 1">
          <a:extLst>
            <a:ext uri="{FF2B5EF4-FFF2-40B4-BE49-F238E27FC236}">
              <a16:creationId xmlns:a16="http://schemas.microsoft.com/office/drawing/2014/main" id="{4F2F2CDB-9192-4C6A-96FC-B2B50445F9E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0" name="Text Box 1">
          <a:extLst>
            <a:ext uri="{FF2B5EF4-FFF2-40B4-BE49-F238E27FC236}">
              <a16:creationId xmlns:a16="http://schemas.microsoft.com/office/drawing/2014/main" id="{299CB45C-DFAD-4B25-8F6C-A56FCE5374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61" name="Text Box 1">
          <a:extLst>
            <a:ext uri="{FF2B5EF4-FFF2-40B4-BE49-F238E27FC236}">
              <a16:creationId xmlns:a16="http://schemas.microsoft.com/office/drawing/2014/main" id="{F2F3AA33-AA10-4450-9BF2-4189C1A13C4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2" name="Text Box 1">
          <a:extLst>
            <a:ext uri="{FF2B5EF4-FFF2-40B4-BE49-F238E27FC236}">
              <a16:creationId xmlns:a16="http://schemas.microsoft.com/office/drawing/2014/main" id="{7D02ADF6-17C2-4656-BD6F-6FEA955F55ED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3" name="Text Box 1">
          <a:extLst>
            <a:ext uri="{FF2B5EF4-FFF2-40B4-BE49-F238E27FC236}">
              <a16:creationId xmlns:a16="http://schemas.microsoft.com/office/drawing/2014/main" id="{DEFA8E4F-55FA-4D14-B1B5-16243F45C00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4" name="Text Box 1">
          <a:extLst>
            <a:ext uri="{FF2B5EF4-FFF2-40B4-BE49-F238E27FC236}">
              <a16:creationId xmlns:a16="http://schemas.microsoft.com/office/drawing/2014/main" id="{6A4099FA-4374-41BC-B0CA-B147CDA55A2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5" name="Text Box 1">
          <a:extLst>
            <a:ext uri="{FF2B5EF4-FFF2-40B4-BE49-F238E27FC236}">
              <a16:creationId xmlns:a16="http://schemas.microsoft.com/office/drawing/2014/main" id="{1A511813-3DA5-435A-A76F-29B7AAA1652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6" name="Text Box 1">
          <a:extLst>
            <a:ext uri="{FF2B5EF4-FFF2-40B4-BE49-F238E27FC236}">
              <a16:creationId xmlns:a16="http://schemas.microsoft.com/office/drawing/2014/main" id="{20097227-7D68-4B8B-9C16-6142868943C9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7" name="Text Box 1">
          <a:extLst>
            <a:ext uri="{FF2B5EF4-FFF2-40B4-BE49-F238E27FC236}">
              <a16:creationId xmlns:a16="http://schemas.microsoft.com/office/drawing/2014/main" id="{11618C0A-67C4-4883-AF61-32DE35BEB2C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68" name="Text Box 1">
          <a:extLst>
            <a:ext uri="{FF2B5EF4-FFF2-40B4-BE49-F238E27FC236}">
              <a16:creationId xmlns:a16="http://schemas.microsoft.com/office/drawing/2014/main" id="{23D88A6D-B818-4B70-B5B8-6C0733B21B8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69" name="Text Box 1">
          <a:extLst>
            <a:ext uri="{FF2B5EF4-FFF2-40B4-BE49-F238E27FC236}">
              <a16:creationId xmlns:a16="http://schemas.microsoft.com/office/drawing/2014/main" id="{F56DEA92-FF56-44EC-B817-2DB312CD36A8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0" name="Text Box 1">
          <a:extLst>
            <a:ext uri="{FF2B5EF4-FFF2-40B4-BE49-F238E27FC236}">
              <a16:creationId xmlns:a16="http://schemas.microsoft.com/office/drawing/2014/main" id="{C7454F8D-4C52-49D7-B391-5939A41CD19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1" name="Text Box 1">
          <a:extLst>
            <a:ext uri="{FF2B5EF4-FFF2-40B4-BE49-F238E27FC236}">
              <a16:creationId xmlns:a16="http://schemas.microsoft.com/office/drawing/2014/main" id="{962BB632-F5AB-4235-B20E-D3FFC4018DF3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2" name="Text Box 1">
          <a:extLst>
            <a:ext uri="{FF2B5EF4-FFF2-40B4-BE49-F238E27FC236}">
              <a16:creationId xmlns:a16="http://schemas.microsoft.com/office/drawing/2014/main" id="{36486CC8-FAF6-4E94-A170-4E65F2D908D2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3" name="Text Box 1">
          <a:extLst>
            <a:ext uri="{FF2B5EF4-FFF2-40B4-BE49-F238E27FC236}">
              <a16:creationId xmlns:a16="http://schemas.microsoft.com/office/drawing/2014/main" id="{E6EBFF5B-BD1C-4B8F-89CC-86DAD702FFF6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4" name="Text Box 1">
          <a:extLst>
            <a:ext uri="{FF2B5EF4-FFF2-40B4-BE49-F238E27FC236}">
              <a16:creationId xmlns:a16="http://schemas.microsoft.com/office/drawing/2014/main" id="{D3968329-4DBF-4DCF-B97B-EFA62245E02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5" name="Text Box 1">
          <a:extLst>
            <a:ext uri="{FF2B5EF4-FFF2-40B4-BE49-F238E27FC236}">
              <a16:creationId xmlns:a16="http://schemas.microsoft.com/office/drawing/2014/main" id="{0BC74D55-4A0D-444D-99F5-1C93760028BE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6" name="Text Box 1">
          <a:extLst>
            <a:ext uri="{FF2B5EF4-FFF2-40B4-BE49-F238E27FC236}">
              <a16:creationId xmlns:a16="http://schemas.microsoft.com/office/drawing/2014/main" id="{B4FADB12-7CAF-422C-9667-41F0A065C8A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77" name="Text Box 1">
          <a:extLst>
            <a:ext uri="{FF2B5EF4-FFF2-40B4-BE49-F238E27FC236}">
              <a16:creationId xmlns:a16="http://schemas.microsoft.com/office/drawing/2014/main" id="{5456D3B3-E509-4221-BEB7-FAEFA4E606F7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78" name="Text Box 1">
          <a:extLst>
            <a:ext uri="{FF2B5EF4-FFF2-40B4-BE49-F238E27FC236}">
              <a16:creationId xmlns:a16="http://schemas.microsoft.com/office/drawing/2014/main" id="{88972077-E730-4DAA-9145-C4023BCA60C1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79" name="Text Box 1">
          <a:extLst>
            <a:ext uri="{FF2B5EF4-FFF2-40B4-BE49-F238E27FC236}">
              <a16:creationId xmlns:a16="http://schemas.microsoft.com/office/drawing/2014/main" id="{064DC72E-5B74-4D4C-8516-B57B853BF8E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38100</xdr:rowOff>
    </xdr:to>
    <xdr:sp macro="" textlink="">
      <xdr:nvSpPr>
        <xdr:cNvPr id="980" name="Text Box 1">
          <a:extLst>
            <a:ext uri="{FF2B5EF4-FFF2-40B4-BE49-F238E27FC236}">
              <a16:creationId xmlns:a16="http://schemas.microsoft.com/office/drawing/2014/main" id="{CF67966C-DD24-4450-AF22-133B131970F5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22860</xdr:rowOff>
    </xdr:to>
    <xdr:sp macro="" textlink="">
      <xdr:nvSpPr>
        <xdr:cNvPr id="981" name="Text Box 1">
          <a:extLst>
            <a:ext uri="{FF2B5EF4-FFF2-40B4-BE49-F238E27FC236}">
              <a16:creationId xmlns:a16="http://schemas.microsoft.com/office/drawing/2014/main" id="{6C63FC64-DFA1-4D9E-B954-9E6F3040C0CB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2" name="Text Box 1">
          <a:extLst>
            <a:ext uri="{FF2B5EF4-FFF2-40B4-BE49-F238E27FC236}">
              <a16:creationId xmlns:a16="http://schemas.microsoft.com/office/drawing/2014/main" id="{38FC5187-8C2E-485C-8458-93188F8243C0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3" name="Text Box 1">
          <a:extLst>
            <a:ext uri="{FF2B5EF4-FFF2-40B4-BE49-F238E27FC236}">
              <a16:creationId xmlns:a16="http://schemas.microsoft.com/office/drawing/2014/main" id="{9E361700-54FF-4492-A5DB-1EC74C8DF1B4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4" name="Text Box 1">
          <a:extLst>
            <a:ext uri="{FF2B5EF4-FFF2-40B4-BE49-F238E27FC236}">
              <a16:creationId xmlns:a16="http://schemas.microsoft.com/office/drawing/2014/main" id="{DFCF50C3-2B44-4DC5-9FB3-194C719DEEBC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</xdr:row>
      <xdr:rowOff>0</xdr:rowOff>
    </xdr:from>
    <xdr:to>
      <xdr:col>0</xdr:col>
      <xdr:colOff>586740</xdr:colOff>
      <xdr:row>2</xdr:row>
      <xdr:rowOff>0</xdr:rowOff>
    </xdr:to>
    <xdr:sp macro="" textlink="">
      <xdr:nvSpPr>
        <xdr:cNvPr id="985" name="Text Box 1">
          <a:extLst>
            <a:ext uri="{FF2B5EF4-FFF2-40B4-BE49-F238E27FC236}">
              <a16:creationId xmlns:a16="http://schemas.microsoft.com/office/drawing/2014/main" id="{31B96CFF-5E00-45AC-BDA1-4790E8CC4F8F}"/>
            </a:ext>
          </a:extLst>
        </xdr:cNvPr>
        <xdr:cNvSpPr txBox="1">
          <a:spLocks noChangeArrowheads="1"/>
        </xdr:cNvSpPr>
      </xdr:nvSpPr>
      <xdr:spPr bwMode="auto">
        <a:xfrm>
          <a:off x="510540" y="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86" name="Text Box 1">
          <a:extLst>
            <a:ext uri="{FF2B5EF4-FFF2-40B4-BE49-F238E27FC236}">
              <a16:creationId xmlns:a16="http://schemas.microsoft.com/office/drawing/2014/main" id="{C77F9350-CBE5-4F00-A435-24AD9604D6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87" name="Text Box 1">
          <a:extLst>
            <a:ext uri="{FF2B5EF4-FFF2-40B4-BE49-F238E27FC236}">
              <a16:creationId xmlns:a16="http://schemas.microsoft.com/office/drawing/2014/main" id="{23FF1566-1925-42A5-ADA1-ED94DA8E39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88" name="Text Box 1">
          <a:extLst>
            <a:ext uri="{FF2B5EF4-FFF2-40B4-BE49-F238E27FC236}">
              <a16:creationId xmlns:a16="http://schemas.microsoft.com/office/drawing/2014/main" id="{E1D83F4F-F43A-467F-9FE9-FDCB7E8088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89" name="Text Box 1">
          <a:extLst>
            <a:ext uri="{FF2B5EF4-FFF2-40B4-BE49-F238E27FC236}">
              <a16:creationId xmlns:a16="http://schemas.microsoft.com/office/drawing/2014/main" id="{3E0AC5A2-CE13-4248-9FF7-10CB2EEA43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90" name="Text Box 1">
          <a:extLst>
            <a:ext uri="{FF2B5EF4-FFF2-40B4-BE49-F238E27FC236}">
              <a16:creationId xmlns:a16="http://schemas.microsoft.com/office/drawing/2014/main" id="{B30E33FC-4E29-4A1E-B574-4DE1FCA4B93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91" name="Text Box 1">
          <a:extLst>
            <a:ext uri="{FF2B5EF4-FFF2-40B4-BE49-F238E27FC236}">
              <a16:creationId xmlns:a16="http://schemas.microsoft.com/office/drawing/2014/main" id="{465CBE77-39D4-4AC3-8FB9-33C127A863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92" name="Text Box 1">
          <a:extLst>
            <a:ext uri="{FF2B5EF4-FFF2-40B4-BE49-F238E27FC236}">
              <a16:creationId xmlns:a16="http://schemas.microsoft.com/office/drawing/2014/main" id="{8CA417B9-05CA-4B23-B595-3007EBF743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93" name="Text Box 1">
          <a:extLst>
            <a:ext uri="{FF2B5EF4-FFF2-40B4-BE49-F238E27FC236}">
              <a16:creationId xmlns:a16="http://schemas.microsoft.com/office/drawing/2014/main" id="{6EE286F8-31BF-4746-9884-09FAC755B0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94" name="Text Box 1">
          <a:extLst>
            <a:ext uri="{FF2B5EF4-FFF2-40B4-BE49-F238E27FC236}">
              <a16:creationId xmlns:a16="http://schemas.microsoft.com/office/drawing/2014/main" id="{B7067CA4-9791-490B-B4EC-AED362DF972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95" name="Text Box 1">
          <a:extLst>
            <a:ext uri="{FF2B5EF4-FFF2-40B4-BE49-F238E27FC236}">
              <a16:creationId xmlns:a16="http://schemas.microsoft.com/office/drawing/2014/main" id="{CB1A6746-570C-415C-8143-BE6D2DD771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996" name="Text Box 1">
          <a:extLst>
            <a:ext uri="{FF2B5EF4-FFF2-40B4-BE49-F238E27FC236}">
              <a16:creationId xmlns:a16="http://schemas.microsoft.com/office/drawing/2014/main" id="{C793FC93-C4F0-4ACD-BF31-A0CD3AC9E6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997" name="Text Box 1">
          <a:extLst>
            <a:ext uri="{FF2B5EF4-FFF2-40B4-BE49-F238E27FC236}">
              <a16:creationId xmlns:a16="http://schemas.microsoft.com/office/drawing/2014/main" id="{20041869-8ACC-46E6-80CB-52B95C9584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998" name="Text Box 1">
          <a:extLst>
            <a:ext uri="{FF2B5EF4-FFF2-40B4-BE49-F238E27FC236}">
              <a16:creationId xmlns:a16="http://schemas.microsoft.com/office/drawing/2014/main" id="{83AAD834-9ABA-4128-9160-5C2084194A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999" name="Text Box 1">
          <a:extLst>
            <a:ext uri="{FF2B5EF4-FFF2-40B4-BE49-F238E27FC236}">
              <a16:creationId xmlns:a16="http://schemas.microsoft.com/office/drawing/2014/main" id="{75BFEBAE-11FB-47A1-BAD9-898A723E00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0" name="Text Box 1">
          <a:extLst>
            <a:ext uri="{FF2B5EF4-FFF2-40B4-BE49-F238E27FC236}">
              <a16:creationId xmlns:a16="http://schemas.microsoft.com/office/drawing/2014/main" id="{C82086FD-88C3-41E5-BA12-CCBE6564B4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1" name="Text Box 1">
          <a:extLst>
            <a:ext uri="{FF2B5EF4-FFF2-40B4-BE49-F238E27FC236}">
              <a16:creationId xmlns:a16="http://schemas.microsoft.com/office/drawing/2014/main" id="{E1B4B219-D2EF-4A46-87E0-F00215BE9C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02" name="Text Box 1">
          <a:extLst>
            <a:ext uri="{FF2B5EF4-FFF2-40B4-BE49-F238E27FC236}">
              <a16:creationId xmlns:a16="http://schemas.microsoft.com/office/drawing/2014/main" id="{7B530BDA-2EAA-4A27-A667-E2A6661D57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03" name="Text Box 1">
          <a:extLst>
            <a:ext uri="{FF2B5EF4-FFF2-40B4-BE49-F238E27FC236}">
              <a16:creationId xmlns:a16="http://schemas.microsoft.com/office/drawing/2014/main" id="{2580E3C9-A16E-4B1C-942D-BC409CDE2F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04" name="Text Box 1">
          <a:extLst>
            <a:ext uri="{FF2B5EF4-FFF2-40B4-BE49-F238E27FC236}">
              <a16:creationId xmlns:a16="http://schemas.microsoft.com/office/drawing/2014/main" id="{09638D5A-77DE-474A-A1AF-26B343E3D7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05" name="Text Box 1">
          <a:extLst>
            <a:ext uri="{FF2B5EF4-FFF2-40B4-BE49-F238E27FC236}">
              <a16:creationId xmlns:a16="http://schemas.microsoft.com/office/drawing/2014/main" id="{550DE947-FCC2-4058-8749-A07D3179142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6" name="Text Box 1">
          <a:extLst>
            <a:ext uri="{FF2B5EF4-FFF2-40B4-BE49-F238E27FC236}">
              <a16:creationId xmlns:a16="http://schemas.microsoft.com/office/drawing/2014/main" id="{94063A98-2106-47D2-8514-11A5A6B3D7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7" name="Text Box 1">
          <a:extLst>
            <a:ext uri="{FF2B5EF4-FFF2-40B4-BE49-F238E27FC236}">
              <a16:creationId xmlns:a16="http://schemas.microsoft.com/office/drawing/2014/main" id="{12AEC937-C72A-4705-88D5-70102DFCA4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8" name="Text Box 1">
          <a:extLst>
            <a:ext uri="{FF2B5EF4-FFF2-40B4-BE49-F238E27FC236}">
              <a16:creationId xmlns:a16="http://schemas.microsoft.com/office/drawing/2014/main" id="{22B507B2-4C1B-42D1-A5F4-FEF48CC6EA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09" name="Text Box 1">
          <a:extLst>
            <a:ext uri="{FF2B5EF4-FFF2-40B4-BE49-F238E27FC236}">
              <a16:creationId xmlns:a16="http://schemas.microsoft.com/office/drawing/2014/main" id="{2BF363C9-7474-42A0-BE9D-5D9EF0CEFA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10" name="Text Box 1">
          <a:extLst>
            <a:ext uri="{FF2B5EF4-FFF2-40B4-BE49-F238E27FC236}">
              <a16:creationId xmlns:a16="http://schemas.microsoft.com/office/drawing/2014/main" id="{AFD82E20-CA07-4FB9-9FC5-CA6D259EB6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11" name="Text Box 1">
          <a:extLst>
            <a:ext uri="{FF2B5EF4-FFF2-40B4-BE49-F238E27FC236}">
              <a16:creationId xmlns:a16="http://schemas.microsoft.com/office/drawing/2014/main" id="{0A297CBF-27B5-4BC0-B23D-E1BFDF1C14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12" name="Text Box 1">
          <a:extLst>
            <a:ext uri="{FF2B5EF4-FFF2-40B4-BE49-F238E27FC236}">
              <a16:creationId xmlns:a16="http://schemas.microsoft.com/office/drawing/2014/main" id="{F0B3234B-0263-4396-9089-76BD708737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13" name="Text Box 1">
          <a:extLst>
            <a:ext uri="{FF2B5EF4-FFF2-40B4-BE49-F238E27FC236}">
              <a16:creationId xmlns:a16="http://schemas.microsoft.com/office/drawing/2014/main" id="{B7CD0CBC-B032-4516-A2E3-BB1D43EFDD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14" name="Text Box 1">
          <a:extLst>
            <a:ext uri="{FF2B5EF4-FFF2-40B4-BE49-F238E27FC236}">
              <a16:creationId xmlns:a16="http://schemas.microsoft.com/office/drawing/2014/main" id="{18D8B0DA-36E8-4223-96F8-6562949CA1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15" name="Text Box 1">
          <a:extLst>
            <a:ext uri="{FF2B5EF4-FFF2-40B4-BE49-F238E27FC236}">
              <a16:creationId xmlns:a16="http://schemas.microsoft.com/office/drawing/2014/main" id="{88459E7C-A85A-4C02-95C2-1A15A6411D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16" name="Text Box 1">
          <a:extLst>
            <a:ext uri="{FF2B5EF4-FFF2-40B4-BE49-F238E27FC236}">
              <a16:creationId xmlns:a16="http://schemas.microsoft.com/office/drawing/2014/main" id="{6FE9C57A-6FAA-4811-9DAA-D277E0F6DE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17" name="Text Box 1">
          <a:extLst>
            <a:ext uri="{FF2B5EF4-FFF2-40B4-BE49-F238E27FC236}">
              <a16:creationId xmlns:a16="http://schemas.microsoft.com/office/drawing/2014/main" id="{DAE32FF3-0E68-4AB4-B748-3C7A2F3A31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18" name="Text Box 1">
          <a:extLst>
            <a:ext uri="{FF2B5EF4-FFF2-40B4-BE49-F238E27FC236}">
              <a16:creationId xmlns:a16="http://schemas.microsoft.com/office/drawing/2014/main" id="{95572002-9FE6-48D7-9F5D-53444FFF6E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19" name="Text Box 1">
          <a:extLst>
            <a:ext uri="{FF2B5EF4-FFF2-40B4-BE49-F238E27FC236}">
              <a16:creationId xmlns:a16="http://schemas.microsoft.com/office/drawing/2014/main" id="{97653FA4-3305-43D5-A551-44CFE85A9E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20" name="Text Box 1">
          <a:extLst>
            <a:ext uri="{FF2B5EF4-FFF2-40B4-BE49-F238E27FC236}">
              <a16:creationId xmlns:a16="http://schemas.microsoft.com/office/drawing/2014/main" id="{A51BCADC-79F6-4E05-904F-EEBC73AE10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21" name="Text Box 1">
          <a:extLst>
            <a:ext uri="{FF2B5EF4-FFF2-40B4-BE49-F238E27FC236}">
              <a16:creationId xmlns:a16="http://schemas.microsoft.com/office/drawing/2014/main" id="{4954F356-3ACD-45F3-82F2-CC34C368B9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22" name="Text Box 1">
          <a:extLst>
            <a:ext uri="{FF2B5EF4-FFF2-40B4-BE49-F238E27FC236}">
              <a16:creationId xmlns:a16="http://schemas.microsoft.com/office/drawing/2014/main" id="{790528C3-1F92-4046-A710-FB8BE1BD720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23" name="Text Box 1">
          <a:extLst>
            <a:ext uri="{FF2B5EF4-FFF2-40B4-BE49-F238E27FC236}">
              <a16:creationId xmlns:a16="http://schemas.microsoft.com/office/drawing/2014/main" id="{48283388-D6C6-4972-8E83-6A79BF562D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24" name="Text Box 1">
          <a:extLst>
            <a:ext uri="{FF2B5EF4-FFF2-40B4-BE49-F238E27FC236}">
              <a16:creationId xmlns:a16="http://schemas.microsoft.com/office/drawing/2014/main" id="{5ED91F93-9EA0-4939-BBBC-07B099C04C8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6C13F88C-78D4-4E74-A939-4E8C86785F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26" name="Text Box 1">
          <a:extLst>
            <a:ext uri="{FF2B5EF4-FFF2-40B4-BE49-F238E27FC236}">
              <a16:creationId xmlns:a16="http://schemas.microsoft.com/office/drawing/2014/main" id="{63E5495E-675A-410A-ACB8-F9C8815FBF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27" name="Text Box 1">
          <a:extLst>
            <a:ext uri="{FF2B5EF4-FFF2-40B4-BE49-F238E27FC236}">
              <a16:creationId xmlns:a16="http://schemas.microsoft.com/office/drawing/2014/main" id="{0FC998CB-8B9E-4A10-958C-87D8CBEDBD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28" name="Text Box 1">
          <a:extLst>
            <a:ext uri="{FF2B5EF4-FFF2-40B4-BE49-F238E27FC236}">
              <a16:creationId xmlns:a16="http://schemas.microsoft.com/office/drawing/2014/main" id="{A4DD7C3F-8A34-4F4B-B655-B2896ECCC8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29" name="Text Box 1">
          <a:extLst>
            <a:ext uri="{FF2B5EF4-FFF2-40B4-BE49-F238E27FC236}">
              <a16:creationId xmlns:a16="http://schemas.microsoft.com/office/drawing/2014/main" id="{453D9D46-567B-4111-9DEA-C25784A41E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0" name="Text Box 1">
          <a:extLst>
            <a:ext uri="{FF2B5EF4-FFF2-40B4-BE49-F238E27FC236}">
              <a16:creationId xmlns:a16="http://schemas.microsoft.com/office/drawing/2014/main" id="{75D480EC-AB4B-46A8-879E-C898EE23D1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1" name="Text Box 1">
          <a:extLst>
            <a:ext uri="{FF2B5EF4-FFF2-40B4-BE49-F238E27FC236}">
              <a16:creationId xmlns:a16="http://schemas.microsoft.com/office/drawing/2014/main" id="{8D09550A-F2F8-4884-B792-85E44E6A32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2" name="Text Box 1">
          <a:extLst>
            <a:ext uri="{FF2B5EF4-FFF2-40B4-BE49-F238E27FC236}">
              <a16:creationId xmlns:a16="http://schemas.microsoft.com/office/drawing/2014/main" id="{521F0D31-470E-4D70-A959-38AC6ED982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3" name="Text Box 1">
          <a:extLst>
            <a:ext uri="{FF2B5EF4-FFF2-40B4-BE49-F238E27FC236}">
              <a16:creationId xmlns:a16="http://schemas.microsoft.com/office/drawing/2014/main" id="{1788BFD7-A863-46A6-A25C-0673783785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34" name="Text Box 1">
          <a:extLst>
            <a:ext uri="{FF2B5EF4-FFF2-40B4-BE49-F238E27FC236}">
              <a16:creationId xmlns:a16="http://schemas.microsoft.com/office/drawing/2014/main" id="{62BDF1E9-5E96-4365-B72A-BA6713E03CD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35" name="Text Box 1">
          <a:extLst>
            <a:ext uri="{FF2B5EF4-FFF2-40B4-BE49-F238E27FC236}">
              <a16:creationId xmlns:a16="http://schemas.microsoft.com/office/drawing/2014/main" id="{348DD7D2-3472-4C2C-ABC5-C3CEEC3F6D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36" name="Text Box 1">
          <a:extLst>
            <a:ext uri="{FF2B5EF4-FFF2-40B4-BE49-F238E27FC236}">
              <a16:creationId xmlns:a16="http://schemas.microsoft.com/office/drawing/2014/main" id="{ED70BEE7-4BA3-42D2-83C5-1EB09BE0603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37" name="Text Box 1">
          <a:extLst>
            <a:ext uri="{FF2B5EF4-FFF2-40B4-BE49-F238E27FC236}">
              <a16:creationId xmlns:a16="http://schemas.microsoft.com/office/drawing/2014/main" id="{9301B0D6-61AA-4147-BCA1-B351CA5183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8" name="Text Box 1">
          <a:extLst>
            <a:ext uri="{FF2B5EF4-FFF2-40B4-BE49-F238E27FC236}">
              <a16:creationId xmlns:a16="http://schemas.microsoft.com/office/drawing/2014/main" id="{AD0DB86A-D952-45D0-A955-B2242D2F71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39" name="Text Box 1">
          <a:extLst>
            <a:ext uri="{FF2B5EF4-FFF2-40B4-BE49-F238E27FC236}">
              <a16:creationId xmlns:a16="http://schemas.microsoft.com/office/drawing/2014/main" id="{623E2F2F-81B2-4C9E-86B2-F7211E107C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0" name="Text Box 1">
          <a:extLst>
            <a:ext uri="{FF2B5EF4-FFF2-40B4-BE49-F238E27FC236}">
              <a16:creationId xmlns:a16="http://schemas.microsoft.com/office/drawing/2014/main" id="{C6F701E8-F901-4C3D-B5E8-8A2EBA7B1F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1" name="Text Box 1">
          <a:extLst>
            <a:ext uri="{FF2B5EF4-FFF2-40B4-BE49-F238E27FC236}">
              <a16:creationId xmlns:a16="http://schemas.microsoft.com/office/drawing/2014/main" id="{6C03B918-1450-451A-8365-36A1587E8AD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42" name="Text Box 1">
          <a:extLst>
            <a:ext uri="{FF2B5EF4-FFF2-40B4-BE49-F238E27FC236}">
              <a16:creationId xmlns:a16="http://schemas.microsoft.com/office/drawing/2014/main" id="{9F7A69DC-1F5B-49C6-803B-505B0B2045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43" name="Text Box 1">
          <a:extLst>
            <a:ext uri="{FF2B5EF4-FFF2-40B4-BE49-F238E27FC236}">
              <a16:creationId xmlns:a16="http://schemas.microsoft.com/office/drawing/2014/main" id="{36BE7D5F-E69F-414A-9B1C-82F4F816DE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44" name="Text Box 1">
          <a:extLst>
            <a:ext uri="{FF2B5EF4-FFF2-40B4-BE49-F238E27FC236}">
              <a16:creationId xmlns:a16="http://schemas.microsoft.com/office/drawing/2014/main" id="{4F92F6F5-E71D-40E4-9D84-BA4BA0D83E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45" name="Text Box 1">
          <a:extLst>
            <a:ext uri="{FF2B5EF4-FFF2-40B4-BE49-F238E27FC236}">
              <a16:creationId xmlns:a16="http://schemas.microsoft.com/office/drawing/2014/main" id="{63EDA594-6E27-411C-A0EC-496D5E57AF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6" name="Text Box 1">
          <a:extLst>
            <a:ext uri="{FF2B5EF4-FFF2-40B4-BE49-F238E27FC236}">
              <a16:creationId xmlns:a16="http://schemas.microsoft.com/office/drawing/2014/main" id="{B5EDC756-6776-4CFD-9583-74A45CCF75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7" name="Text Box 1">
          <a:extLst>
            <a:ext uri="{FF2B5EF4-FFF2-40B4-BE49-F238E27FC236}">
              <a16:creationId xmlns:a16="http://schemas.microsoft.com/office/drawing/2014/main" id="{70AABDFC-9167-4855-91E2-00E0208A29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8" name="Text Box 1">
          <a:extLst>
            <a:ext uri="{FF2B5EF4-FFF2-40B4-BE49-F238E27FC236}">
              <a16:creationId xmlns:a16="http://schemas.microsoft.com/office/drawing/2014/main" id="{A87766CC-629C-4EDC-A624-848476AEDC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049" name="Text Box 1">
          <a:extLst>
            <a:ext uri="{FF2B5EF4-FFF2-40B4-BE49-F238E27FC236}">
              <a16:creationId xmlns:a16="http://schemas.microsoft.com/office/drawing/2014/main" id="{432D9858-A390-4CAB-924C-146546B55A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50" name="Text Box 1">
          <a:extLst>
            <a:ext uri="{FF2B5EF4-FFF2-40B4-BE49-F238E27FC236}">
              <a16:creationId xmlns:a16="http://schemas.microsoft.com/office/drawing/2014/main" id="{1D0189F5-0A83-45E4-9288-057033EDC2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51" name="Text Box 1">
          <a:extLst>
            <a:ext uri="{FF2B5EF4-FFF2-40B4-BE49-F238E27FC236}">
              <a16:creationId xmlns:a16="http://schemas.microsoft.com/office/drawing/2014/main" id="{967BB09C-B2BF-4C93-A2A9-EAA202360B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52" name="Text Box 1">
          <a:extLst>
            <a:ext uri="{FF2B5EF4-FFF2-40B4-BE49-F238E27FC236}">
              <a16:creationId xmlns:a16="http://schemas.microsoft.com/office/drawing/2014/main" id="{77959E05-7A1E-4543-A7A7-5A60CD9CDD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53" name="Text Box 1">
          <a:extLst>
            <a:ext uri="{FF2B5EF4-FFF2-40B4-BE49-F238E27FC236}">
              <a16:creationId xmlns:a16="http://schemas.microsoft.com/office/drawing/2014/main" id="{26471416-7B52-469E-AFA2-BAD7BE7EDC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54" name="Text Box 1">
          <a:extLst>
            <a:ext uri="{FF2B5EF4-FFF2-40B4-BE49-F238E27FC236}">
              <a16:creationId xmlns:a16="http://schemas.microsoft.com/office/drawing/2014/main" id="{D1FEF37B-2795-4C4B-BDFA-290F9C8986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55" name="Text Box 1">
          <a:extLst>
            <a:ext uri="{FF2B5EF4-FFF2-40B4-BE49-F238E27FC236}">
              <a16:creationId xmlns:a16="http://schemas.microsoft.com/office/drawing/2014/main" id="{574D00A3-194E-4AC3-A630-EDE3B8B167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56" name="Text Box 1">
          <a:extLst>
            <a:ext uri="{FF2B5EF4-FFF2-40B4-BE49-F238E27FC236}">
              <a16:creationId xmlns:a16="http://schemas.microsoft.com/office/drawing/2014/main" id="{2AC89511-AF6C-4B42-8097-DA64B7B51B5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57" name="Text Box 1">
          <a:extLst>
            <a:ext uri="{FF2B5EF4-FFF2-40B4-BE49-F238E27FC236}">
              <a16:creationId xmlns:a16="http://schemas.microsoft.com/office/drawing/2014/main" id="{FD7DE27F-4D05-47D6-B1DC-CDD484678C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58" name="Text Box 1">
          <a:extLst>
            <a:ext uri="{FF2B5EF4-FFF2-40B4-BE49-F238E27FC236}">
              <a16:creationId xmlns:a16="http://schemas.microsoft.com/office/drawing/2014/main" id="{4B600B59-5F2B-4769-8736-C2FD49EA48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59" name="Text Box 1">
          <a:extLst>
            <a:ext uri="{FF2B5EF4-FFF2-40B4-BE49-F238E27FC236}">
              <a16:creationId xmlns:a16="http://schemas.microsoft.com/office/drawing/2014/main" id="{B9A81FA7-211E-4330-B749-C183D350C6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60" name="Text Box 1">
          <a:extLst>
            <a:ext uri="{FF2B5EF4-FFF2-40B4-BE49-F238E27FC236}">
              <a16:creationId xmlns:a16="http://schemas.microsoft.com/office/drawing/2014/main" id="{170602F2-8A65-405D-AED1-C74471698E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61" name="Text Box 1">
          <a:extLst>
            <a:ext uri="{FF2B5EF4-FFF2-40B4-BE49-F238E27FC236}">
              <a16:creationId xmlns:a16="http://schemas.microsoft.com/office/drawing/2014/main" id="{79DAEC5A-0F73-41E2-9BFE-4941DAA019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62" name="Text Box 1">
          <a:extLst>
            <a:ext uri="{FF2B5EF4-FFF2-40B4-BE49-F238E27FC236}">
              <a16:creationId xmlns:a16="http://schemas.microsoft.com/office/drawing/2014/main" id="{0005B1BB-46A2-4C86-AD5F-CCB7A3CF0E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63" name="Text Box 1">
          <a:extLst>
            <a:ext uri="{FF2B5EF4-FFF2-40B4-BE49-F238E27FC236}">
              <a16:creationId xmlns:a16="http://schemas.microsoft.com/office/drawing/2014/main" id="{B2A0DE06-4C66-415D-99AB-798E1A1273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64" name="Text Box 1">
          <a:extLst>
            <a:ext uri="{FF2B5EF4-FFF2-40B4-BE49-F238E27FC236}">
              <a16:creationId xmlns:a16="http://schemas.microsoft.com/office/drawing/2014/main" id="{18678682-0183-4B43-B449-7F38DDC107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65" name="Text Box 1">
          <a:extLst>
            <a:ext uri="{FF2B5EF4-FFF2-40B4-BE49-F238E27FC236}">
              <a16:creationId xmlns:a16="http://schemas.microsoft.com/office/drawing/2014/main" id="{8B174162-B2D6-40B7-B6AB-57F6EE60BB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66" name="Text Box 1">
          <a:extLst>
            <a:ext uri="{FF2B5EF4-FFF2-40B4-BE49-F238E27FC236}">
              <a16:creationId xmlns:a16="http://schemas.microsoft.com/office/drawing/2014/main" id="{88F4FDF4-B0B6-4C32-B0D1-B730EE9A32E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67" name="Text Box 1">
          <a:extLst>
            <a:ext uri="{FF2B5EF4-FFF2-40B4-BE49-F238E27FC236}">
              <a16:creationId xmlns:a16="http://schemas.microsoft.com/office/drawing/2014/main" id="{6FF2C786-4DF3-48B4-9B81-FA93C84103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68" name="Text Box 1">
          <a:extLst>
            <a:ext uri="{FF2B5EF4-FFF2-40B4-BE49-F238E27FC236}">
              <a16:creationId xmlns:a16="http://schemas.microsoft.com/office/drawing/2014/main" id="{EE3BECA8-B0BB-40FA-9BC4-70C9A74C39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69" name="Text Box 1">
          <a:extLst>
            <a:ext uri="{FF2B5EF4-FFF2-40B4-BE49-F238E27FC236}">
              <a16:creationId xmlns:a16="http://schemas.microsoft.com/office/drawing/2014/main" id="{30C52A03-F732-4929-B3F4-278B33D90B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70" name="Text Box 1">
          <a:extLst>
            <a:ext uri="{FF2B5EF4-FFF2-40B4-BE49-F238E27FC236}">
              <a16:creationId xmlns:a16="http://schemas.microsoft.com/office/drawing/2014/main" id="{5009623E-3951-4D36-80AE-B72E718E9A3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71" name="Text Box 1">
          <a:extLst>
            <a:ext uri="{FF2B5EF4-FFF2-40B4-BE49-F238E27FC236}">
              <a16:creationId xmlns:a16="http://schemas.microsoft.com/office/drawing/2014/main" id="{98526660-81F2-4CB4-A921-E1731061E48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72" name="Text Box 1">
          <a:extLst>
            <a:ext uri="{FF2B5EF4-FFF2-40B4-BE49-F238E27FC236}">
              <a16:creationId xmlns:a16="http://schemas.microsoft.com/office/drawing/2014/main" id="{8B520363-067F-482C-B5A2-A25C113AD3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73" name="Text Box 1">
          <a:extLst>
            <a:ext uri="{FF2B5EF4-FFF2-40B4-BE49-F238E27FC236}">
              <a16:creationId xmlns:a16="http://schemas.microsoft.com/office/drawing/2014/main" id="{79CABE5D-F860-4E10-8CD8-768E33E5CF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4" name="Text Box 1">
          <a:extLst>
            <a:ext uri="{FF2B5EF4-FFF2-40B4-BE49-F238E27FC236}">
              <a16:creationId xmlns:a16="http://schemas.microsoft.com/office/drawing/2014/main" id="{E697116D-44F0-4BD4-B9B4-31078A02D8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5" name="Text Box 1">
          <a:extLst>
            <a:ext uri="{FF2B5EF4-FFF2-40B4-BE49-F238E27FC236}">
              <a16:creationId xmlns:a16="http://schemas.microsoft.com/office/drawing/2014/main" id="{8E65C513-D857-4787-8432-C0F735AC49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6" name="Text Box 1">
          <a:extLst>
            <a:ext uri="{FF2B5EF4-FFF2-40B4-BE49-F238E27FC236}">
              <a16:creationId xmlns:a16="http://schemas.microsoft.com/office/drawing/2014/main" id="{BC7D2381-D7C8-434F-9648-E89E52EEDC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D518FEF5-FE6E-454B-B9A3-88B7E2EDED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8" name="Text Box 1">
          <a:extLst>
            <a:ext uri="{FF2B5EF4-FFF2-40B4-BE49-F238E27FC236}">
              <a16:creationId xmlns:a16="http://schemas.microsoft.com/office/drawing/2014/main" id="{AEBAC6DE-0561-4278-885A-CE81596065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79" name="Text Box 1">
          <a:extLst>
            <a:ext uri="{FF2B5EF4-FFF2-40B4-BE49-F238E27FC236}">
              <a16:creationId xmlns:a16="http://schemas.microsoft.com/office/drawing/2014/main" id="{E204B0B3-03F2-43FD-BD20-E6BB6281910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0" name="Text Box 1">
          <a:extLst>
            <a:ext uri="{FF2B5EF4-FFF2-40B4-BE49-F238E27FC236}">
              <a16:creationId xmlns:a16="http://schemas.microsoft.com/office/drawing/2014/main" id="{4FD0C48B-36BA-4A8A-868A-655B8FD5D1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1" name="Text Box 1">
          <a:extLst>
            <a:ext uri="{FF2B5EF4-FFF2-40B4-BE49-F238E27FC236}">
              <a16:creationId xmlns:a16="http://schemas.microsoft.com/office/drawing/2014/main" id="{69DB26A3-55C4-4EDD-B03F-F2237D18ED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2" name="Text Box 1">
          <a:extLst>
            <a:ext uri="{FF2B5EF4-FFF2-40B4-BE49-F238E27FC236}">
              <a16:creationId xmlns:a16="http://schemas.microsoft.com/office/drawing/2014/main" id="{293937A0-DC94-4F7F-8847-794E9C063E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3" name="Text Box 1">
          <a:extLst>
            <a:ext uri="{FF2B5EF4-FFF2-40B4-BE49-F238E27FC236}">
              <a16:creationId xmlns:a16="http://schemas.microsoft.com/office/drawing/2014/main" id="{4186A4E1-0A9F-4D59-B739-6E5E71ABE10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4" name="Text Box 1">
          <a:extLst>
            <a:ext uri="{FF2B5EF4-FFF2-40B4-BE49-F238E27FC236}">
              <a16:creationId xmlns:a16="http://schemas.microsoft.com/office/drawing/2014/main" id="{78FFB21D-5AAF-44CB-B348-CF62B1B8D1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5" name="Text Box 1">
          <a:extLst>
            <a:ext uri="{FF2B5EF4-FFF2-40B4-BE49-F238E27FC236}">
              <a16:creationId xmlns:a16="http://schemas.microsoft.com/office/drawing/2014/main" id="{6BB01202-8CB1-440A-8209-CAB21DA427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6" name="Text Box 1">
          <a:extLst>
            <a:ext uri="{FF2B5EF4-FFF2-40B4-BE49-F238E27FC236}">
              <a16:creationId xmlns:a16="http://schemas.microsoft.com/office/drawing/2014/main" id="{DBCA11AC-5FDF-4CB6-B0A8-F420EF09CE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7" name="Text Box 1">
          <a:extLst>
            <a:ext uri="{FF2B5EF4-FFF2-40B4-BE49-F238E27FC236}">
              <a16:creationId xmlns:a16="http://schemas.microsoft.com/office/drawing/2014/main" id="{ABC140D1-EF83-47F4-85E3-5E0DE8B873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8" name="Text Box 1">
          <a:extLst>
            <a:ext uri="{FF2B5EF4-FFF2-40B4-BE49-F238E27FC236}">
              <a16:creationId xmlns:a16="http://schemas.microsoft.com/office/drawing/2014/main" id="{379EE4E1-D5F4-4184-BAF4-704B71BC3A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089" name="Text Box 1">
          <a:extLst>
            <a:ext uri="{FF2B5EF4-FFF2-40B4-BE49-F238E27FC236}">
              <a16:creationId xmlns:a16="http://schemas.microsoft.com/office/drawing/2014/main" id="{E1248F2A-5C96-4B95-9D82-36F4AA60F8E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90" name="Text Box 1">
          <a:extLst>
            <a:ext uri="{FF2B5EF4-FFF2-40B4-BE49-F238E27FC236}">
              <a16:creationId xmlns:a16="http://schemas.microsoft.com/office/drawing/2014/main" id="{2BC0A06B-5E43-4B98-9462-1CF8A4329A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91" name="Text Box 1">
          <a:extLst>
            <a:ext uri="{FF2B5EF4-FFF2-40B4-BE49-F238E27FC236}">
              <a16:creationId xmlns:a16="http://schemas.microsoft.com/office/drawing/2014/main" id="{02837522-27D6-421C-B80E-ECBC0B3896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92" name="Text Box 1">
          <a:extLst>
            <a:ext uri="{FF2B5EF4-FFF2-40B4-BE49-F238E27FC236}">
              <a16:creationId xmlns:a16="http://schemas.microsoft.com/office/drawing/2014/main" id="{EC2199E0-C1DE-40AC-95DB-F67F71BDE52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93" name="Text Box 1">
          <a:extLst>
            <a:ext uri="{FF2B5EF4-FFF2-40B4-BE49-F238E27FC236}">
              <a16:creationId xmlns:a16="http://schemas.microsoft.com/office/drawing/2014/main" id="{968552AA-FA31-4130-B846-DD675C4ABC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94" name="Text Box 1">
          <a:extLst>
            <a:ext uri="{FF2B5EF4-FFF2-40B4-BE49-F238E27FC236}">
              <a16:creationId xmlns:a16="http://schemas.microsoft.com/office/drawing/2014/main" id="{29416BBA-68C7-40B8-A897-2F1C9ED5BF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95" name="Text Box 1">
          <a:extLst>
            <a:ext uri="{FF2B5EF4-FFF2-40B4-BE49-F238E27FC236}">
              <a16:creationId xmlns:a16="http://schemas.microsoft.com/office/drawing/2014/main" id="{D08EF31B-E21B-4098-8475-B8AFA03ADD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96" name="Text Box 1">
          <a:extLst>
            <a:ext uri="{FF2B5EF4-FFF2-40B4-BE49-F238E27FC236}">
              <a16:creationId xmlns:a16="http://schemas.microsoft.com/office/drawing/2014/main" id="{C67CBFF6-2F2A-409F-B5F2-44F2CF5AB3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097" name="Text Box 1">
          <a:extLst>
            <a:ext uri="{FF2B5EF4-FFF2-40B4-BE49-F238E27FC236}">
              <a16:creationId xmlns:a16="http://schemas.microsoft.com/office/drawing/2014/main" id="{D0623840-2A6E-4D89-A54E-ADB052EEB12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098" name="Text Box 1">
          <a:extLst>
            <a:ext uri="{FF2B5EF4-FFF2-40B4-BE49-F238E27FC236}">
              <a16:creationId xmlns:a16="http://schemas.microsoft.com/office/drawing/2014/main" id="{7A59F6DF-5CB2-419D-9116-382305D565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099" name="Text Box 1">
          <a:extLst>
            <a:ext uri="{FF2B5EF4-FFF2-40B4-BE49-F238E27FC236}">
              <a16:creationId xmlns:a16="http://schemas.microsoft.com/office/drawing/2014/main" id="{BD592B0D-87B1-431A-BEED-1CE6B718A4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00" name="Text Box 1">
          <a:extLst>
            <a:ext uri="{FF2B5EF4-FFF2-40B4-BE49-F238E27FC236}">
              <a16:creationId xmlns:a16="http://schemas.microsoft.com/office/drawing/2014/main" id="{A6359FE7-DE74-485B-BBDE-3F76E1C27F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01" name="Text Box 1">
          <a:extLst>
            <a:ext uri="{FF2B5EF4-FFF2-40B4-BE49-F238E27FC236}">
              <a16:creationId xmlns:a16="http://schemas.microsoft.com/office/drawing/2014/main" id="{B80D8852-E885-445D-BC91-B8A4E9FD81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02" name="Text Box 1">
          <a:extLst>
            <a:ext uri="{FF2B5EF4-FFF2-40B4-BE49-F238E27FC236}">
              <a16:creationId xmlns:a16="http://schemas.microsoft.com/office/drawing/2014/main" id="{F7C967F0-06A6-41D9-9B55-E2DDAC3F58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03" name="Text Box 1">
          <a:extLst>
            <a:ext uri="{FF2B5EF4-FFF2-40B4-BE49-F238E27FC236}">
              <a16:creationId xmlns:a16="http://schemas.microsoft.com/office/drawing/2014/main" id="{B81E4505-46D7-4F83-9A31-B107A7DEA4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04" name="Text Box 1">
          <a:extLst>
            <a:ext uri="{FF2B5EF4-FFF2-40B4-BE49-F238E27FC236}">
              <a16:creationId xmlns:a16="http://schemas.microsoft.com/office/drawing/2014/main" id="{4D50E83F-5B6C-40A1-B639-730703C65F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05" name="Text Box 1">
          <a:extLst>
            <a:ext uri="{FF2B5EF4-FFF2-40B4-BE49-F238E27FC236}">
              <a16:creationId xmlns:a16="http://schemas.microsoft.com/office/drawing/2014/main" id="{5340C326-F375-44BE-95A0-3D1FFFE0E5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06" name="Text Box 1">
          <a:extLst>
            <a:ext uri="{FF2B5EF4-FFF2-40B4-BE49-F238E27FC236}">
              <a16:creationId xmlns:a16="http://schemas.microsoft.com/office/drawing/2014/main" id="{C4328A2A-10F6-42AD-8957-A287AA87A4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07" name="Text Box 1">
          <a:extLst>
            <a:ext uri="{FF2B5EF4-FFF2-40B4-BE49-F238E27FC236}">
              <a16:creationId xmlns:a16="http://schemas.microsoft.com/office/drawing/2014/main" id="{A58FBA13-D6BB-4ACD-95AB-E6A9F9E4B9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08" name="Text Box 1">
          <a:extLst>
            <a:ext uri="{FF2B5EF4-FFF2-40B4-BE49-F238E27FC236}">
              <a16:creationId xmlns:a16="http://schemas.microsoft.com/office/drawing/2014/main" id="{54B4B2C9-F927-44CF-929C-FA3FE0D057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09" name="Text Box 1">
          <a:extLst>
            <a:ext uri="{FF2B5EF4-FFF2-40B4-BE49-F238E27FC236}">
              <a16:creationId xmlns:a16="http://schemas.microsoft.com/office/drawing/2014/main" id="{1FCDDC9E-BB8A-4717-90DC-FF6280B286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0" name="Text Box 1">
          <a:extLst>
            <a:ext uri="{FF2B5EF4-FFF2-40B4-BE49-F238E27FC236}">
              <a16:creationId xmlns:a16="http://schemas.microsoft.com/office/drawing/2014/main" id="{E5260F7B-2975-4AC0-9C51-4216141DCE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1" name="Text Box 1">
          <a:extLst>
            <a:ext uri="{FF2B5EF4-FFF2-40B4-BE49-F238E27FC236}">
              <a16:creationId xmlns:a16="http://schemas.microsoft.com/office/drawing/2014/main" id="{C1479A60-76A0-4543-B1A3-888D3B691B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2" name="Text Box 1">
          <a:extLst>
            <a:ext uri="{FF2B5EF4-FFF2-40B4-BE49-F238E27FC236}">
              <a16:creationId xmlns:a16="http://schemas.microsoft.com/office/drawing/2014/main" id="{1AAAFE6A-1517-499F-9E38-BFCEBF378C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3" name="Text Box 1">
          <a:extLst>
            <a:ext uri="{FF2B5EF4-FFF2-40B4-BE49-F238E27FC236}">
              <a16:creationId xmlns:a16="http://schemas.microsoft.com/office/drawing/2014/main" id="{37EBC3D4-CC1D-4297-9E25-D8E198C687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14" name="Text Box 1">
          <a:extLst>
            <a:ext uri="{FF2B5EF4-FFF2-40B4-BE49-F238E27FC236}">
              <a16:creationId xmlns:a16="http://schemas.microsoft.com/office/drawing/2014/main" id="{364456E0-FC4E-40D8-B035-CE1357958F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15" name="Text Box 1">
          <a:extLst>
            <a:ext uri="{FF2B5EF4-FFF2-40B4-BE49-F238E27FC236}">
              <a16:creationId xmlns:a16="http://schemas.microsoft.com/office/drawing/2014/main" id="{A9A1A5A3-7922-490A-838E-5EE8347FE5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16" name="Text Box 1">
          <a:extLst>
            <a:ext uri="{FF2B5EF4-FFF2-40B4-BE49-F238E27FC236}">
              <a16:creationId xmlns:a16="http://schemas.microsoft.com/office/drawing/2014/main" id="{65C8BBC0-DA51-4DB3-9E35-6F9251C6BD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17" name="Text Box 1">
          <a:extLst>
            <a:ext uri="{FF2B5EF4-FFF2-40B4-BE49-F238E27FC236}">
              <a16:creationId xmlns:a16="http://schemas.microsoft.com/office/drawing/2014/main" id="{C9636042-C185-400B-B34A-88027309B1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8" name="Text Box 1">
          <a:extLst>
            <a:ext uri="{FF2B5EF4-FFF2-40B4-BE49-F238E27FC236}">
              <a16:creationId xmlns:a16="http://schemas.microsoft.com/office/drawing/2014/main" id="{CB1E0F66-5038-42DA-BB60-B0809BAA82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19" name="Text Box 1">
          <a:extLst>
            <a:ext uri="{FF2B5EF4-FFF2-40B4-BE49-F238E27FC236}">
              <a16:creationId xmlns:a16="http://schemas.microsoft.com/office/drawing/2014/main" id="{88BAA0FF-EAED-46BB-96F2-9EC26DA91B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0" name="Text Box 1">
          <a:extLst>
            <a:ext uri="{FF2B5EF4-FFF2-40B4-BE49-F238E27FC236}">
              <a16:creationId xmlns:a16="http://schemas.microsoft.com/office/drawing/2014/main" id="{DAEFF420-32D0-446B-8097-EFFC713F7B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1" name="Text Box 1">
          <a:extLst>
            <a:ext uri="{FF2B5EF4-FFF2-40B4-BE49-F238E27FC236}">
              <a16:creationId xmlns:a16="http://schemas.microsoft.com/office/drawing/2014/main" id="{660202D1-70D3-4698-85D1-EF1E0EB7F2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22" name="Text Box 1">
          <a:extLst>
            <a:ext uri="{FF2B5EF4-FFF2-40B4-BE49-F238E27FC236}">
              <a16:creationId xmlns:a16="http://schemas.microsoft.com/office/drawing/2014/main" id="{EEEB78A9-A266-468B-923A-FBDC5C26EB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23" name="Text Box 1">
          <a:extLst>
            <a:ext uri="{FF2B5EF4-FFF2-40B4-BE49-F238E27FC236}">
              <a16:creationId xmlns:a16="http://schemas.microsoft.com/office/drawing/2014/main" id="{3EA6A761-6DF2-4E55-84B1-F30A75D6A5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24" name="Text Box 1">
          <a:extLst>
            <a:ext uri="{FF2B5EF4-FFF2-40B4-BE49-F238E27FC236}">
              <a16:creationId xmlns:a16="http://schemas.microsoft.com/office/drawing/2014/main" id="{6DDEFF24-C00E-430F-87A5-78F58D9E45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25" name="Text Box 1">
          <a:extLst>
            <a:ext uri="{FF2B5EF4-FFF2-40B4-BE49-F238E27FC236}">
              <a16:creationId xmlns:a16="http://schemas.microsoft.com/office/drawing/2014/main" id="{2EA00B63-5725-4393-863A-159A679EB35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6" name="Text Box 1">
          <a:extLst>
            <a:ext uri="{FF2B5EF4-FFF2-40B4-BE49-F238E27FC236}">
              <a16:creationId xmlns:a16="http://schemas.microsoft.com/office/drawing/2014/main" id="{764E37B6-4B87-4B0D-853F-3DBFDAE1CA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7" name="Text Box 1">
          <a:extLst>
            <a:ext uri="{FF2B5EF4-FFF2-40B4-BE49-F238E27FC236}">
              <a16:creationId xmlns:a16="http://schemas.microsoft.com/office/drawing/2014/main" id="{93AB975F-09E6-431A-ACC6-C2E50F6246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8" name="Text Box 1">
          <a:extLst>
            <a:ext uri="{FF2B5EF4-FFF2-40B4-BE49-F238E27FC236}">
              <a16:creationId xmlns:a16="http://schemas.microsoft.com/office/drawing/2014/main" id="{EABBB08D-AA37-4376-AD54-E3F41FE719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29" name="Text Box 1">
          <a:extLst>
            <a:ext uri="{FF2B5EF4-FFF2-40B4-BE49-F238E27FC236}">
              <a16:creationId xmlns:a16="http://schemas.microsoft.com/office/drawing/2014/main" id="{2BFC7931-09E6-4635-9A2B-CC6C2A0BB8B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30" name="Text Box 1">
          <a:extLst>
            <a:ext uri="{FF2B5EF4-FFF2-40B4-BE49-F238E27FC236}">
              <a16:creationId xmlns:a16="http://schemas.microsoft.com/office/drawing/2014/main" id="{6779E708-4BF2-4745-9FEB-A4884EE20EA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31" name="Text Box 1">
          <a:extLst>
            <a:ext uri="{FF2B5EF4-FFF2-40B4-BE49-F238E27FC236}">
              <a16:creationId xmlns:a16="http://schemas.microsoft.com/office/drawing/2014/main" id="{5C758221-5CEA-48DF-A471-94B9602DE1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32" name="Text Box 1">
          <a:extLst>
            <a:ext uri="{FF2B5EF4-FFF2-40B4-BE49-F238E27FC236}">
              <a16:creationId xmlns:a16="http://schemas.microsoft.com/office/drawing/2014/main" id="{5C6FECA4-2468-4A01-A472-53C72A778F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33" name="Text Box 1">
          <a:extLst>
            <a:ext uri="{FF2B5EF4-FFF2-40B4-BE49-F238E27FC236}">
              <a16:creationId xmlns:a16="http://schemas.microsoft.com/office/drawing/2014/main" id="{EE28C0B6-268D-480F-82D6-1D542A9E4A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134" name="Text Box 1">
          <a:extLst>
            <a:ext uri="{FF2B5EF4-FFF2-40B4-BE49-F238E27FC236}">
              <a16:creationId xmlns:a16="http://schemas.microsoft.com/office/drawing/2014/main" id="{342F0AB4-8AFF-4B35-9CD4-12348B62517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135" name="Text Box 1">
          <a:extLst>
            <a:ext uri="{FF2B5EF4-FFF2-40B4-BE49-F238E27FC236}">
              <a16:creationId xmlns:a16="http://schemas.microsoft.com/office/drawing/2014/main" id="{250D2210-E2CF-4556-8351-2CAEC7F213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136" name="Text Box 1">
          <a:extLst>
            <a:ext uri="{FF2B5EF4-FFF2-40B4-BE49-F238E27FC236}">
              <a16:creationId xmlns:a16="http://schemas.microsoft.com/office/drawing/2014/main" id="{3BEDD5D6-FBAE-4909-AB1A-D3A20FBDB2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137" name="Text Box 1">
          <a:extLst>
            <a:ext uri="{FF2B5EF4-FFF2-40B4-BE49-F238E27FC236}">
              <a16:creationId xmlns:a16="http://schemas.microsoft.com/office/drawing/2014/main" id="{76989BB4-BDE9-4CB8-8FEA-F0534CCD32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38" name="Text Box 1">
          <a:extLst>
            <a:ext uri="{FF2B5EF4-FFF2-40B4-BE49-F238E27FC236}">
              <a16:creationId xmlns:a16="http://schemas.microsoft.com/office/drawing/2014/main" id="{7E50092C-D10B-4178-991D-38E2FA9441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39" name="Text Box 1">
          <a:extLst>
            <a:ext uri="{FF2B5EF4-FFF2-40B4-BE49-F238E27FC236}">
              <a16:creationId xmlns:a16="http://schemas.microsoft.com/office/drawing/2014/main" id="{6E45E411-3242-454B-B802-7D013BA00F4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40" name="Text Box 1">
          <a:extLst>
            <a:ext uri="{FF2B5EF4-FFF2-40B4-BE49-F238E27FC236}">
              <a16:creationId xmlns:a16="http://schemas.microsoft.com/office/drawing/2014/main" id="{535810A9-2712-424C-B86E-10E6AF696B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41" name="Text Box 1">
          <a:extLst>
            <a:ext uri="{FF2B5EF4-FFF2-40B4-BE49-F238E27FC236}">
              <a16:creationId xmlns:a16="http://schemas.microsoft.com/office/drawing/2014/main" id="{5E90B1ED-1EE3-471C-8B08-E34629CED3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42" name="Text Box 1">
          <a:extLst>
            <a:ext uri="{FF2B5EF4-FFF2-40B4-BE49-F238E27FC236}">
              <a16:creationId xmlns:a16="http://schemas.microsoft.com/office/drawing/2014/main" id="{08697F98-48B8-4C95-A650-EB4B4F3C88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43" name="Text Box 1">
          <a:extLst>
            <a:ext uri="{FF2B5EF4-FFF2-40B4-BE49-F238E27FC236}">
              <a16:creationId xmlns:a16="http://schemas.microsoft.com/office/drawing/2014/main" id="{6A19FF31-B967-4D7F-A7B3-1A3B409BC0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44" name="Text Box 1">
          <a:extLst>
            <a:ext uri="{FF2B5EF4-FFF2-40B4-BE49-F238E27FC236}">
              <a16:creationId xmlns:a16="http://schemas.microsoft.com/office/drawing/2014/main" id="{BABAD6C0-4453-4236-B20C-323769DDD1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45" name="Text Box 1">
          <a:extLst>
            <a:ext uri="{FF2B5EF4-FFF2-40B4-BE49-F238E27FC236}">
              <a16:creationId xmlns:a16="http://schemas.microsoft.com/office/drawing/2014/main" id="{E76FA45C-1714-47BE-938F-7E21A0000E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46" name="Text Box 1">
          <a:extLst>
            <a:ext uri="{FF2B5EF4-FFF2-40B4-BE49-F238E27FC236}">
              <a16:creationId xmlns:a16="http://schemas.microsoft.com/office/drawing/2014/main" id="{FF301A5F-0DA4-4BBE-94C0-210A62D5B0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47" name="Text Box 1">
          <a:extLst>
            <a:ext uri="{FF2B5EF4-FFF2-40B4-BE49-F238E27FC236}">
              <a16:creationId xmlns:a16="http://schemas.microsoft.com/office/drawing/2014/main" id="{CB06D2A3-2A4E-49FF-8163-3222B3626A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48" name="Text Box 1">
          <a:extLst>
            <a:ext uri="{FF2B5EF4-FFF2-40B4-BE49-F238E27FC236}">
              <a16:creationId xmlns:a16="http://schemas.microsoft.com/office/drawing/2014/main" id="{D249FC0C-2E93-42BD-9F45-A9C77DA385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49" name="Text Box 1">
          <a:extLst>
            <a:ext uri="{FF2B5EF4-FFF2-40B4-BE49-F238E27FC236}">
              <a16:creationId xmlns:a16="http://schemas.microsoft.com/office/drawing/2014/main" id="{92CE740E-C4FC-4E35-804B-49FCC0463B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0" name="Text Box 1">
          <a:extLst>
            <a:ext uri="{FF2B5EF4-FFF2-40B4-BE49-F238E27FC236}">
              <a16:creationId xmlns:a16="http://schemas.microsoft.com/office/drawing/2014/main" id="{06D15F4B-F761-41AC-BDF6-1E9B0C3A8F0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1" name="Text Box 1">
          <a:extLst>
            <a:ext uri="{FF2B5EF4-FFF2-40B4-BE49-F238E27FC236}">
              <a16:creationId xmlns:a16="http://schemas.microsoft.com/office/drawing/2014/main" id="{85C44742-BFA9-4CEE-B509-98FF60DF277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2" name="Text Box 1">
          <a:extLst>
            <a:ext uri="{FF2B5EF4-FFF2-40B4-BE49-F238E27FC236}">
              <a16:creationId xmlns:a16="http://schemas.microsoft.com/office/drawing/2014/main" id="{315EB74C-B925-4409-980E-39BADBE802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3" name="Text Box 1">
          <a:extLst>
            <a:ext uri="{FF2B5EF4-FFF2-40B4-BE49-F238E27FC236}">
              <a16:creationId xmlns:a16="http://schemas.microsoft.com/office/drawing/2014/main" id="{E60F16D7-0B56-4687-8490-221C904F77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54" name="Text Box 1">
          <a:extLst>
            <a:ext uri="{FF2B5EF4-FFF2-40B4-BE49-F238E27FC236}">
              <a16:creationId xmlns:a16="http://schemas.microsoft.com/office/drawing/2014/main" id="{521396F3-BB1A-413A-AA66-17746E4635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55" name="Text Box 1">
          <a:extLst>
            <a:ext uri="{FF2B5EF4-FFF2-40B4-BE49-F238E27FC236}">
              <a16:creationId xmlns:a16="http://schemas.microsoft.com/office/drawing/2014/main" id="{AE13E34C-894D-4317-BF37-43AB572C33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56" name="Text Box 1">
          <a:extLst>
            <a:ext uri="{FF2B5EF4-FFF2-40B4-BE49-F238E27FC236}">
              <a16:creationId xmlns:a16="http://schemas.microsoft.com/office/drawing/2014/main" id="{438BA29F-3634-4A11-8240-39F4B57F96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57" name="Text Box 1">
          <a:extLst>
            <a:ext uri="{FF2B5EF4-FFF2-40B4-BE49-F238E27FC236}">
              <a16:creationId xmlns:a16="http://schemas.microsoft.com/office/drawing/2014/main" id="{B135F4BE-C346-4B2C-B97A-793A555001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8" name="Text Box 1">
          <a:extLst>
            <a:ext uri="{FF2B5EF4-FFF2-40B4-BE49-F238E27FC236}">
              <a16:creationId xmlns:a16="http://schemas.microsoft.com/office/drawing/2014/main" id="{D6280E64-2FF6-418E-B25F-561CA17EF0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59" name="Text Box 1">
          <a:extLst>
            <a:ext uri="{FF2B5EF4-FFF2-40B4-BE49-F238E27FC236}">
              <a16:creationId xmlns:a16="http://schemas.microsoft.com/office/drawing/2014/main" id="{F6AFF7A6-3B41-456B-A8C9-ED838EC3AA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60" name="Text Box 1">
          <a:extLst>
            <a:ext uri="{FF2B5EF4-FFF2-40B4-BE49-F238E27FC236}">
              <a16:creationId xmlns:a16="http://schemas.microsoft.com/office/drawing/2014/main" id="{4C3A7569-8704-4257-B303-4A7A52FB26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61" name="Text Box 1">
          <a:extLst>
            <a:ext uri="{FF2B5EF4-FFF2-40B4-BE49-F238E27FC236}">
              <a16:creationId xmlns:a16="http://schemas.microsoft.com/office/drawing/2014/main" id="{5642BE61-5277-4858-A5FA-F818AB5189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2" name="Text Box 1">
          <a:extLst>
            <a:ext uri="{FF2B5EF4-FFF2-40B4-BE49-F238E27FC236}">
              <a16:creationId xmlns:a16="http://schemas.microsoft.com/office/drawing/2014/main" id="{D600DEC4-8B7D-41E6-80D3-4A9D507C02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3" name="Text Box 1">
          <a:extLst>
            <a:ext uri="{FF2B5EF4-FFF2-40B4-BE49-F238E27FC236}">
              <a16:creationId xmlns:a16="http://schemas.microsoft.com/office/drawing/2014/main" id="{0F74F1AF-AF59-4580-9D53-8E6D5D1F83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4" name="Text Box 1">
          <a:extLst>
            <a:ext uri="{FF2B5EF4-FFF2-40B4-BE49-F238E27FC236}">
              <a16:creationId xmlns:a16="http://schemas.microsoft.com/office/drawing/2014/main" id="{F6552B33-3BA2-4332-B083-F4F6299AD0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5" name="Text Box 1">
          <a:extLst>
            <a:ext uri="{FF2B5EF4-FFF2-40B4-BE49-F238E27FC236}">
              <a16:creationId xmlns:a16="http://schemas.microsoft.com/office/drawing/2014/main" id="{80022E10-9E29-4FE8-93F7-726C3EBAF6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6" name="Text Box 1">
          <a:extLst>
            <a:ext uri="{FF2B5EF4-FFF2-40B4-BE49-F238E27FC236}">
              <a16:creationId xmlns:a16="http://schemas.microsoft.com/office/drawing/2014/main" id="{520E3FBC-2BA5-4CCB-A51B-F214683E12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7" name="Text Box 1">
          <a:extLst>
            <a:ext uri="{FF2B5EF4-FFF2-40B4-BE49-F238E27FC236}">
              <a16:creationId xmlns:a16="http://schemas.microsoft.com/office/drawing/2014/main" id="{A03573C6-6996-4AB3-ACD2-B6FE656867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8" name="Text Box 1">
          <a:extLst>
            <a:ext uri="{FF2B5EF4-FFF2-40B4-BE49-F238E27FC236}">
              <a16:creationId xmlns:a16="http://schemas.microsoft.com/office/drawing/2014/main" id="{19C2E6F0-9AEF-4468-B520-4809BD8F75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69" name="Text Box 1">
          <a:extLst>
            <a:ext uri="{FF2B5EF4-FFF2-40B4-BE49-F238E27FC236}">
              <a16:creationId xmlns:a16="http://schemas.microsoft.com/office/drawing/2014/main" id="{0C460F36-A799-48E6-830E-1D25911FBC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0" name="Text Box 1">
          <a:extLst>
            <a:ext uri="{FF2B5EF4-FFF2-40B4-BE49-F238E27FC236}">
              <a16:creationId xmlns:a16="http://schemas.microsoft.com/office/drawing/2014/main" id="{17575D01-DC36-4635-BA95-E480522210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1" name="Text Box 1">
          <a:extLst>
            <a:ext uri="{FF2B5EF4-FFF2-40B4-BE49-F238E27FC236}">
              <a16:creationId xmlns:a16="http://schemas.microsoft.com/office/drawing/2014/main" id="{3CB2C2A7-5653-43DC-B75F-A2093ECB19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2" name="Text Box 1">
          <a:extLst>
            <a:ext uri="{FF2B5EF4-FFF2-40B4-BE49-F238E27FC236}">
              <a16:creationId xmlns:a16="http://schemas.microsoft.com/office/drawing/2014/main" id="{C43AE479-7E71-4675-87B7-46C01D5E63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3" name="Text Box 1">
          <a:extLst>
            <a:ext uri="{FF2B5EF4-FFF2-40B4-BE49-F238E27FC236}">
              <a16:creationId xmlns:a16="http://schemas.microsoft.com/office/drawing/2014/main" id="{35EEF47F-1FC5-4479-9BED-C15AAB85AA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4" name="Text Box 1">
          <a:extLst>
            <a:ext uri="{FF2B5EF4-FFF2-40B4-BE49-F238E27FC236}">
              <a16:creationId xmlns:a16="http://schemas.microsoft.com/office/drawing/2014/main" id="{B4110B24-2E7F-4221-8AA1-3C0CE94229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5" name="Text Box 1">
          <a:extLst>
            <a:ext uri="{FF2B5EF4-FFF2-40B4-BE49-F238E27FC236}">
              <a16:creationId xmlns:a16="http://schemas.microsoft.com/office/drawing/2014/main" id="{2C085C4C-4DF1-45FC-9143-C3E116811F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6" name="Text Box 1">
          <a:extLst>
            <a:ext uri="{FF2B5EF4-FFF2-40B4-BE49-F238E27FC236}">
              <a16:creationId xmlns:a16="http://schemas.microsoft.com/office/drawing/2014/main" id="{47782B65-3C1B-4429-AAE7-29A25EDE08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177" name="Text Box 1">
          <a:extLst>
            <a:ext uri="{FF2B5EF4-FFF2-40B4-BE49-F238E27FC236}">
              <a16:creationId xmlns:a16="http://schemas.microsoft.com/office/drawing/2014/main" id="{450CF82E-0FED-480A-B9E9-6147F4B702F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78" name="Text Box 1">
          <a:extLst>
            <a:ext uri="{FF2B5EF4-FFF2-40B4-BE49-F238E27FC236}">
              <a16:creationId xmlns:a16="http://schemas.microsoft.com/office/drawing/2014/main" id="{2A9BA81F-841C-4580-A991-F9EA458219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79" name="Text Box 1">
          <a:extLst>
            <a:ext uri="{FF2B5EF4-FFF2-40B4-BE49-F238E27FC236}">
              <a16:creationId xmlns:a16="http://schemas.microsoft.com/office/drawing/2014/main" id="{C3ED4799-FAF4-40DA-8AE8-4C6F4FD276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80" name="Text Box 1">
          <a:extLst>
            <a:ext uri="{FF2B5EF4-FFF2-40B4-BE49-F238E27FC236}">
              <a16:creationId xmlns:a16="http://schemas.microsoft.com/office/drawing/2014/main" id="{D8BBB055-99A1-44D1-A889-C898A82320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81" name="Text Box 1">
          <a:extLst>
            <a:ext uri="{FF2B5EF4-FFF2-40B4-BE49-F238E27FC236}">
              <a16:creationId xmlns:a16="http://schemas.microsoft.com/office/drawing/2014/main" id="{90694AF1-BDE9-4337-AD62-0F1FADB783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82" name="Text Box 1">
          <a:extLst>
            <a:ext uri="{FF2B5EF4-FFF2-40B4-BE49-F238E27FC236}">
              <a16:creationId xmlns:a16="http://schemas.microsoft.com/office/drawing/2014/main" id="{DBE1EDF2-3525-4E23-9D92-24318EC8D9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83" name="Text Box 1">
          <a:extLst>
            <a:ext uri="{FF2B5EF4-FFF2-40B4-BE49-F238E27FC236}">
              <a16:creationId xmlns:a16="http://schemas.microsoft.com/office/drawing/2014/main" id="{7D44F5A2-9C70-46F2-AE1F-FB54EBF26C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84" name="Text Box 1">
          <a:extLst>
            <a:ext uri="{FF2B5EF4-FFF2-40B4-BE49-F238E27FC236}">
              <a16:creationId xmlns:a16="http://schemas.microsoft.com/office/drawing/2014/main" id="{E26EEEAC-B26E-440F-8CD2-C3FB6FC73E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85" name="Text Box 1">
          <a:extLst>
            <a:ext uri="{FF2B5EF4-FFF2-40B4-BE49-F238E27FC236}">
              <a16:creationId xmlns:a16="http://schemas.microsoft.com/office/drawing/2014/main" id="{F47C6590-A521-4D9C-8830-FFB12EE670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86" name="Text Box 1">
          <a:extLst>
            <a:ext uri="{FF2B5EF4-FFF2-40B4-BE49-F238E27FC236}">
              <a16:creationId xmlns:a16="http://schemas.microsoft.com/office/drawing/2014/main" id="{2C8624E8-AAE7-46F1-BE38-5091012ED7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87" name="Text Box 1">
          <a:extLst>
            <a:ext uri="{FF2B5EF4-FFF2-40B4-BE49-F238E27FC236}">
              <a16:creationId xmlns:a16="http://schemas.microsoft.com/office/drawing/2014/main" id="{5A8B15C4-6F35-49D8-B9C4-5CF93B0642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88" name="Text Box 1">
          <a:extLst>
            <a:ext uri="{FF2B5EF4-FFF2-40B4-BE49-F238E27FC236}">
              <a16:creationId xmlns:a16="http://schemas.microsoft.com/office/drawing/2014/main" id="{B83F3A01-404F-4039-A8FF-E06FA9242E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89" name="Text Box 1">
          <a:extLst>
            <a:ext uri="{FF2B5EF4-FFF2-40B4-BE49-F238E27FC236}">
              <a16:creationId xmlns:a16="http://schemas.microsoft.com/office/drawing/2014/main" id="{8D92E4FB-2EFF-4024-8841-19F73C5FE7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0" name="Text Box 1">
          <a:extLst>
            <a:ext uri="{FF2B5EF4-FFF2-40B4-BE49-F238E27FC236}">
              <a16:creationId xmlns:a16="http://schemas.microsoft.com/office/drawing/2014/main" id="{F87751C6-45E4-4AB3-BA7C-48CBC12B2A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1" name="Text Box 1">
          <a:extLst>
            <a:ext uri="{FF2B5EF4-FFF2-40B4-BE49-F238E27FC236}">
              <a16:creationId xmlns:a16="http://schemas.microsoft.com/office/drawing/2014/main" id="{3ADB90CE-154C-4508-8AA0-66A59D8F31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2" name="Text Box 1">
          <a:extLst>
            <a:ext uri="{FF2B5EF4-FFF2-40B4-BE49-F238E27FC236}">
              <a16:creationId xmlns:a16="http://schemas.microsoft.com/office/drawing/2014/main" id="{4BFAAFCD-3264-40D2-A714-11272F6650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3" name="Text Box 1">
          <a:extLst>
            <a:ext uri="{FF2B5EF4-FFF2-40B4-BE49-F238E27FC236}">
              <a16:creationId xmlns:a16="http://schemas.microsoft.com/office/drawing/2014/main" id="{B12834AC-4549-448D-A6CA-34583FEB06E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94" name="Text Box 1">
          <a:extLst>
            <a:ext uri="{FF2B5EF4-FFF2-40B4-BE49-F238E27FC236}">
              <a16:creationId xmlns:a16="http://schemas.microsoft.com/office/drawing/2014/main" id="{39D0A724-46B0-49CB-A007-530E19DB3B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95" name="Text Box 1">
          <a:extLst>
            <a:ext uri="{FF2B5EF4-FFF2-40B4-BE49-F238E27FC236}">
              <a16:creationId xmlns:a16="http://schemas.microsoft.com/office/drawing/2014/main" id="{6F8D9E4E-31B6-448E-879C-39BCE160D6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196" name="Text Box 1">
          <a:extLst>
            <a:ext uri="{FF2B5EF4-FFF2-40B4-BE49-F238E27FC236}">
              <a16:creationId xmlns:a16="http://schemas.microsoft.com/office/drawing/2014/main" id="{2F95417C-B151-4524-A947-A1A354E838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197" name="Text Box 1">
          <a:extLst>
            <a:ext uri="{FF2B5EF4-FFF2-40B4-BE49-F238E27FC236}">
              <a16:creationId xmlns:a16="http://schemas.microsoft.com/office/drawing/2014/main" id="{15FB8489-8D0E-4FA4-B25B-4183EA9335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8" name="Text Box 1">
          <a:extLst>
            <a:ext uri="{FF2B5EF4-FFF2-40B4-BE49-F238E27FC236}">
              <a16:creationId xmlns:a16="http://schemas.microsoft.com/office/drawing/2014/main" id="{6526AE18-786B-4ECB-B8FC-31964E3956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199" name="Text Box 1">
          <a:extLst>
            <a:ext uri="{FF2B5EF4-FFF2-40B4-BE49-F238E27FC236}">
              <a16:creationId xmlns:a16="http://schemas.microsoft.com/office/drawing/2014/main" id="{26238918-262D-44AC-8A14-B329CA67FED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0" name="Text Box 1">
          <a:extLst>
            <a:ext uri="{FF2B5EF4-FFF2-40B4-BE49-F238E27FC236}">
              <a16:creationId xmlns:a16="http://schemas.microsoft.com/office/drawing/2014/main" id="{DFE9A54B-FCCA-487A-85A0-BDEFA3A9FC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1" name="Text Box 1">
          <a:extLst>
            <a:ext uri="{FF2B5EF4-FFF2-40B4-BE49-F238E27FC236}">
              <a16:creationId xmlns:a16="http://schemas.microsoft.com/office/drawing/2014/main" id="{4B76B09D-2739-4F72-995C-503E57F1C9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02" name="Text Box 1">
          <a:extLst>
            <a:ext uri="{FF2B5EF4-FFF2-40B4-BE49-F238E27FC236}">
              <a16:creationId xmlns:a16="http://schemas.microsoft.com/office/drawing/2014/main" id="{490A2EEB-9261-45E3-97E2-EEF8888212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03" name="Text Box 1">
          <a:extLst>
            <a:ext uri="{FF2B5EF4-FFF2-40B4-BE49-F238E27FC236}">
              <a16:creationId xmlns:a16="http://schemas.microsoft.com/office/drawing/2014/main" id="{494E29E1-68FB-40AA-9A7F-304F18EADE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04" name="Text Box 1">
          <a:extLst>
            <a:ext uri="{FF2B5EF4-FFF2-40B4-BE49-F238E27FC236}">
              <a16:creationId xmlns:a16="http://schemas.microsoft.com/office/drawing/2014/main" id="{C7964495-92F9-4269-B6E1-F3FAE76028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05" name="Text Box 1">
          <a:extLst>
            <a:ext uri="{FF2B5EF4-FFF2-40B4-BE49-F238E27FC236}">
              <a16:creationId xmlns:a16="http://schemas.microsoft.com/office/drawing/2014/main" id="{ED7D1EB9-7931-4566-9323-737D40419C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6" name="Text Box 1">
          <a:extLst>
            <a:ext uri="{FF2B5EF4-FFF2-40B4-BE49-F238E27FC236}">
              <a16:creationId xmlns:a16="http://schemas.microsoft.com/office/drawing/2014/main" id="{A2602C50-F02A-439D-A6F4-802C8A6204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7" name="Text Box 1">
          <a:extLst>
            <a:ext uri="{FF2B5EF4-FFF2-40B4-BE49-F238E27FC236}">
              <a16:creationId xmlns:a16="http://schemas.microsoft.com/office/drawing/2014/main" id="{9B62B910-24AB-4449-BF76-6366469A0D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8" name="Text Box 1">
          <a:extLst>
            <a:ext uri="{FF2B5EF4-FFF2-40B4-BE49-F238E27FC236}">
              <a16:creationId xmlns:a16="http://schemas.microsoft.com/office/drawing/2014/main" id="{FB6B0A3E-3FA7-4416-8778-76A4040584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09" name="Text Box 1">
          <a:extLst>
            <a:ext uri="{FF2B5EF4-FFF2-40B4-BE49-F238E27FC236}">
              <a16:creationId xmlns:a16="http://schemas.microsoft.com/office/drawing/2014/main" id="{C6B4C987-0F3A-4840-A606-D3E2A207D1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10" name="Text Box 1">
          <a:extLst>
            <a:ext uri="{FF2B5EF4-FFF2-40B4-BE49-F238E27FC236}">
              <a16:creationId xmlns:a16="http://schemas.microsoft.com/office/drawing/2014/main" id="{7ECC70D3-2A98-4033-A46E-066AD2C6E2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11" name="Text Box 1">
          <a:extLst>
            <a:ext uri="{FF2B5EF4-FFF2-40B4-BE49-F238E27FC236}">
              <a16:creationId xmlns:a16="http://schemas.microsoft.com/office/drawing/2014/main" id="{3634616F-3073-40EA-9CAD-A1D048EF33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12" name="Text Box 1">
          <a:extLst>
            <a:ext uri="{FF2B5EF4-FFF2-40B4-BE49-F238E27FC236}">
              <a16:creationId xmlns:a16="http://schemas.microsoft.com/office/drawing/2014/main" id="{4ECC5EBF-D08C-4D38-A110-A9922B0B0C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13" name="Text Box 1">
          <a:extLst>
            <a:ext uri="{FF2B5EF4-FFF2-40B4-BE49-F238E27FC236}">
              <a16:creationId xmlns:a16="http://schemas.microsoft.com/office/drawing/2014/main" id="{99321FF6-D340-4E40-8ACB-5840294130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14" name="Text Box 1">
          <a:extLst>
            <a:ext uri="{FF2B5EF4-FFF2-40B4-BE49-F238E27FC236}">
              <a16:creationId xmlns:a16="http://schemas.microsoft.com/office/drawing/2014/main" id="{EEB39566-4D5A-4D49-8B19-15640FF8B6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15" name="Text Box 1">
          <a:extLst>
            <a:ext uri="{FF2B5EF4-FFF2-40B4-BE49-F238E27FC236}">
              <a16:creationId xmlns:a16="http://schemas.microsoft.com/office/drawing/2014/main" id="{41020C1B-F44C-474A-BD12-19D7DE4EBE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16" name="Text Box 1">
          <a:extLst>
            <a:ext uri="{FF2B5EF4-FFF2-40B4-BE49-F238E27FC236}">
              <a16:creationId xmlns:a16="http://schemas.microsoft.com/office/drawing/2014/main" id="{B1BDC9AA-0B54-4F1C-A8C6-218DA474AE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17" name="Text Box 1">
          <a:extLst>
            <a:ext uri="{FF2B5EF4-FFF2-40B4-BE49-F238E27FC236}">
              <a16:creationId xmlns:a16="http://schemas.microsoft.com/office/drawing/2014/main" id="{7C67DF9C-FC15-4A2D-8E93-53CDBC5557B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18" name="Text Box 1">
          <a:extLst>
            <a:ext uri="{FF2B5EF4-FFF2-40B4-BE49-F238E27FC236}">
              <a16:creationId xmlns:a16="http://schemas.microsoft.com/office/drawing/2014/main" id="{B01F5DB1-1CE5-46E4-BBCF-CB79411589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19" name="Text Box 1">
          <a:extLst>
            <a:ext uri="{FF2B5EF4-FFF2-40B4-BE49-F238E27FC236}">
              <a16:creationId xmlns:a16="http://schemas.microsoft.com/office/drawing/2014/main" id="{DE9C2208-DED4-46CE-AB73-4D281AA3D0B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20" name="Text Box 1">
          <a:extLst>
            <a:ext uri="{FF2B5EF4-FFF2-40B4-BE49-F238E27FC236}">
              <a16:creationId xmlns:a16="http://schemas.microsoft.com/office/drawing/2014/main" id="{FAF92FC7-E41E-4906-A1E0-6277DE8D0C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21" name="Text Box 1">
          <a:extLst>
            <a:ext uri="{FF2B5EF4-FFF2-40B4-BE49-F238E27FC236}">
              <a16:creationId xmlns:a16="http://schemas.microsoft.com/office/drawing/2014/main" id="{CC53254A-CAB2-4BCB-9AA2-1F077F4E55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22" name="Text Box 1">
          <a:extLst>
            <a:ext uri="{FF2B5EF4-FFF2-40B4-BE49-F238E27FC236}">
              <a16:creationId xmlns:a16="http://schemas.microsoft.com/office/drawing/2014/main" id="{25B4468E-1D40-4869-9F9A-BE88EA4921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23" name="Text Box 1">
          <a:extLst>
            <a:ext uri="{FF2B5EF4-FFF2-40B4-BE49-F238E27FC236}">
              <a16:creationId xmlns:a16="http://schemas.microsoft.com/office/drawing/2014/main" id="{5F0D70C4-692A-4A49-A75A-A86ECF7FD4B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24" name="Text Box 1">
          <a:extLst>
            <a:ext uri="{FF2B5EF4-FFF2-40B4-BE49-F238E27FC236}">
              <a16:creationId xmlns:a16="http://schemas.microsoft.com/office/drawing/2014/main" id="{32661F21-EF54-4362-986E-B137075856D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25" name="Text Box 1">
          <a:extLst>
            <a:ext uri="{FF2B5EF4-FFF2-40B4-BE49-F238E27FC236}">
              <a16:creationId xmlns:a16="http://schemas.microsoft.com/office/drawing/2014/main" id="{61E208D3-5AFC-4BBA-A321-9954E252FC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26" name="Text Box 1">
          <a:extLst>
            <a:ext uri="{FF2B5EF4-FFF2-40B4-BE49-F238E27FC236}">
              <a16:creationId xmlns:a16="http://schemas.microsoft.com/office/drawing/2014/main" id="{C6E31FAB-3DDF-4C14-A8D5-F660C931D2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27" name="Text Box 1">
          <a:extLst>
            <a:ext uri="{FF2B5EF4-FFF2-40B4-BE49-F238E27FC236}">
              <a16:creationId xmlns:a16="http://schemas.microsoft.com/office/drawing/2014/main" id="{0508D639-53E7-460F-8F21-DF438B8DA2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28" name="Text Box 1">
          <a:extLst>
            <a:ext uri="{FF2B5EF4-FFF2-40B4-BE49-F238E27FC236}">
              <a16:creationId xmlns:a16="http://schemas.microsoft.com/office/drawing/2014/main" id="{ED818B9D-45E1-49C2-B773-A7C9FB475C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29" name="Text Box 1">
          <a:extLst>
            <a:ext uri="{FF2B5EF4-FFF2-40B4-BE49-F238E27FC236}">
              <a16:creationId xmlns:a16="http://schemas.microsoft.com/office/drawing/2014/main" id="{699E30A9-3D74-4F88-98EA-7CB37322AC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30" name="Text Box 1">
          <a:extLst>
            <a:ext uri="{FF2B5EF4-FFF2-40B4-BE49-F238E27FC236}">
              <a16:creationId xmlns:a16="http://schemas.microsoft.com/office/drawing/2014/main" id="{D12B841C-4706-4C2D-99B9-75FA81DB33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31" name="Text Box 1">
          <a:extLst>
            <a:ext uri="{FF2B5EF4-FFF2-40B4-BE49-F238E27FC236}">
              <a16:creationId xmlns:a16="http://schemas.microsoft.com/office/drawing/2014/main" id="{CE8AC37C-ADB3-4CEA-A1C9-9981E63533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32" name="Text Box 1">
          <a:extLst>
            <a:ext uri="{FF2B5EF4-FFF2-40B4-BE49-F238E27FC236}">
              <a16:creationId xmlns:a16="http://schemas.microsoft.com/office/drawing/2014/main" id="{68EFDF0F-F7FF-4F49-995C-DDB13D06C2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33" name="Text Box 1">
          <a:extLst>
            <a:ext uri="{FF2B5EF4-FFF2-40B4-BE49-F238E27FC236}">
              <a16:creationId xmlns:a16="http://schemas.microsoft.com/office/drawing/2014/main" id="{E052919C-233B-4B58-AC57-05B70F5D25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34" name="Text Box 1">
          <a:extLst>
            <a:ext uri="{FF2B5EF4-FFF2-40B4-BE49-F238E27FC236}">
              <a16:creationId xmlns:a16="http://schemas.microsoft.com/office/drawing/2014/main" id="{294C52AE-AE64-4AD1-8335-CAC79818EA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35" name="Text Box 1">
          <a:extLst>
            <a:ext uri="{FF2B5EF4-FFF2-40B4-BE49-F238E27FC236}">
              <a16:creationId xmlns:a16="http://schemas.microsoft.com/office/drawing/2014/main" id="{6EA8AEAB-EEAC-40A7-B78F-71C938AAD2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36" name="Text Box 1">
          <a:extLst>
            <a:ext uri="{FF2B5EF4-FFF2-40B4-BE49-F238E27FC236}">
              <a16:creationId xmlns:a16="http://schemas.microsoft.com/office/drawing/2014/main" id="{9BF63BE5-A13B-4560-B35D-B4DCB2AD333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37" name="Text Box 1">
          <a:extLst>
            <a:ext uri="{FF2B5EF4-FFF2-40B4-BE49-F238E27FC236}">
              <a16:creationId xmlns:a16="http://schemas.microsoft.com/office/drawing/2014/main" id="{03A16BA4-E7BE-4565-93DE-E6F8C1E5EE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38" name="Text Box 1">
          <a:extLst>
            <a:ext uri="{FF2B5EF4-FFF2-40B4-BE49-F238E27FC236}">
              <a16:creationId xmlns:a16="http://schemas.microsoft.com/office/drawing/2014/main" id="{12FC5375-996C-4E79-B22A-DDFCB3599A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39" name="Text Box 1">
          <a:extLst>
            <a:ext uri="{FF2B5EF4-FFF2-40B4-BE49-F238E27FC236}">
              <a16:creationId xmlns:a16="http://schemas.microsoft.com/office/drawing/2014/main" id="{7A0AAC61-2AA6-4A82-8853-15FF3144BD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0" name="Text Box 1">
          <a:extLst>
            <a:ext uri="{FF2B5EF4-FFF2-40B4-BE49-F238E27FC236}">
              <a16:creationId xmlns:a16="http://schemas.microsoft.com/office/drawing/2014/main" id="{6A102A4D-5F51-490A-B77A-3749DE416B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1" name="Text Box 1">
          <a:extLst>
            <a:ext uri="{FF2B5EF4-FFF2-40B4-BE49-F238E27FC236}">
              <a16:creationId xmlns:a16="http://schemas.microsoft.com/office/drawing/2014/main" id="{50331BC9-48BA-4022-9368-711D0C776E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42" name="Text Box 1">
          <a:extLst>
            <a:ext uri="{FF2B5EF4-FFF2-40B4-BE49-F238E27FC236}">
              <a16:creationId xmlns:a16="http://schemas.microsoft.com/office/drawing/2014/main" id="{A2B8F4FD-8196-40A5-8AC8-1A64177D12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43" name="Text Box 1">
          <a:extLst>
            <a:ext uri="{FF2B5EF4-FFF2-40B4-BE49-F238E27FC236}">
              <a16:creationId xmlns:a16="http://schemas.microsoft.com/office/drawing/2014/main" id="{3FC664BB-12F3-4979-B0ED-8A85DD07C4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44" name="Text Box 1">
          <a:extLst>
            <a:ext uri="{FF2B5EF4-FFF2-40B4-BE49-F238E27FC236}">
              <a16:creationId xmlns:a16="http://schemas.microsoft.com/office/drawing/2014/main" id="{8205476A-6CA8-4530-B176-DFD05D9079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45" name="Text Box 1">
          <a:extLst>
            <a:ext uri="{FF2B5EF4-FFF2-40B4-BE49-F238E27FC236}">
              <a16:creationId xmlns:a16="http://schemas.microsoft.com/office/drawing/2014/main" id="{08879A76-115B-4549-8199-C8C0C687E5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6" name="Text Box 1">
          <a:extLst>
            <a:ext uri="{FF2B5EF4-FFF2-40B4-BE49-F238E27FC236}">
              <a16:creationId xmlns:a16="http://schemas.microsoft.com/office/drawing/2014/main" id="{55F7ACE0-40C6-48C6-8407-A9FFE6454E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7" name="Text Box 1">
          <a:extLst>
            <a:ext uri="{FF2B5EF4-FFF2-40B4-BE49-F238E27FC236}">
              <a16:creationId xmlns:a16="http://schemas.microsoft.com/office/drawing/2014/main" id="{F6FDA2A9-94EB-4761-B1EB-29F702014AE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8" name="Text Box 1">
          <a:extLst>
            <a:ext uri="{FF2B5EF4-FFF2-40B4-BE49-F238E27FC236}">
              <a16:creationId xmlns:a16="http://schemas.microsoft.com/office/drawing/2014/main" id="{62E40B28-6CCF-49EB-8011-74538407C8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49" name="Text Box 1">
          <a:extLst>
            <a:ext uri="{FF2B5EF4-FFF2-40B4-BE49-F238E27FC236}">
              <a16:creationId xmlns:a16="http://schemas.microsoft.com/office/drawing/2014/main" id="{FE2B6C46-584A-4C1D-B361-614DD2678C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50" name="Text Box 1">
          <a:extLst>
            <a:ext uri="{FF2B5EF4-FFF2-40B4-BE49-F238E27FC236}">
              <a16:creationId xmlns:a16="http://schemas.microsoft.com/office/drawing/2014/main" id="{9EFC607D-A976-4B72-95B3-C4AA5FFF9E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51" name="Text Box 1">
          <a:extLst>
            <a:ext uri="{FF2B5EF4-FFF2-40B4-BE49-F238E27FC236}">
              <a16:creationId xmlns:a16="http://schemas.microsoft.com/office/drawing/2014/main" id="{BAD0BE54-BF52-428B-BE0D-366DC627A4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52" name="Text Box 1">
          <a:extLst>
            <a:ext uri="{FF2B5EF4-FFF2-40B4-BE49-F238E27FC236}">
              <a16:creationId xmlns:a16="http://schemas.microsoft.com/office/drawing/2014/main" id="{38807AB7-C07F-47D2-ABF1-37E205B965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53" name="Text Box 1">
          <a:extLst>
            <a:ext uri="{FF2B5EF4-FFF2-40B4-BE49-F238E27FC236}">
              <a16:creationId xmlns:a16="http://schemas.microsoft.com/office/drawing/2014/main" id="{DD754735-E7D5-46BE-AC2F-1D963A4F42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54" name="Text Box 1">
          <a:extLst>
            <a:ext uri="{FF2B5EF4-FFF2-40B4-BE49-F238E27FC236}">
              <a16:creationId xmlns:a16="http://schemas.microsoft.com/office/drawing/2014/main" id="{6D001D6B-F188-464C-A3E1-54241AABD14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55" name="Text Box 1">
          <a:extLst>
            <a:ext uri="{FF2B5EF4-FFF2-40B4-BE49-F238E27FC236}">
              <a16:creationId xmlns:a16="http://schemas.microsoft.com/office/drawing/2014/main" id="{4D6ADF50-3280-466B-AF2D-C50731B33C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56" name="Text Box 1">
          <a:extLst>
            <a:ext uri="{FF2B5EF4-FFF2-40B4-BE49-F238E27FC236}">
              <a16:creationId xmlns:a16="http://schemas.microsoft.com/office/drawing/2014/main" id="{1756F995-2C1A-4647-8F96-8788ECC7F1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57" name="Text Box 1">
          <a:extLst>
            <a:ext uri="{FF2B5EF4-FFF2-40B4-BE49-F238E27FC236}">
              <a16:creationId xmlns:a16="http://schemas.microsoft.com/office/drawing/2014/main" id="{0A0735DB-52B5-4084-98E5-83131C9919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58" name="Text Box 1">
          <a:extLst>
            <a:ext uri="{FF2B5EF4-FFF2-40B4-BE49-F238E27FC236}">
              <a16:creationId xmlns:a16="http://schemas.microsoft.com/office/drawing/2014/main" id="{BD4270F5-0408-4B80-A2CC-9F53A36636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59" name="Text Box 1">
          <a:extLst>
            <a:ext uri="{FF2B5EF4-FFF2-40B4-BE49-F238E27FC236}">
              <a16:creationId xmlns:a16="http://schemas.microsoft.com/office/drawing/2014/main" id="{C4EB2CB8-1140-4F03-9513-1574D458AB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60" name="Text Box 1">
          <a:extLst>
            <a:ext uri="{FF2B5EF4-FFF2-40B4-BE49-F238E27FC236}">
              <a16:creationId xmlns:a16="http://schemas.microsoft.com/office/drawing/2014/main" id="{52139197-B291-48DA-B702-0068E64953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61" name="Text Box 1">
          <a:extLst>
            <a:ext uri="{FF2B5EF4-FFF2-40B4-BE49-F238E27FC236}">
              <a16:creationId xmlns:a16="http://schemas.microsoft.com/office/drawing/2014/main" id="{F7FCAA53-BFA8-4229-808E-39BB9E0642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62" name="Text Box 1">
          <a:extLst>
            <a:ext uri="{FF2B5EF4-FFF2-40B4-BE49-F238E27FC236}">
              <a16:creationId xmlns:a16="http://schemas.microsoft.com/office/drawing/2014/main" id="{27946810-0FF9-4E31-AC1A-F1CA22D454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63" name="Text Box 1">
          <a:extLst>
            <a:ext uri="{FF2B5EF4-FFF2-40B4-BE49-F238E27FC236}">
              <a16:creationId xmlns:a16="http://schemas.microsoft.com/office/drawing/2014/main" id="{13D48A9C-0943-4E1F-AD94-19E24B2A46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64" name="Text Box 1">
          <a:extLst>
            <a:ext uri="{FF2B5EF4-FFF2-40B4-BE49-F238E27FC236}">
              <a16:creationId xmlns:a16="http://schemas.microsoft.com/office/drawing/2014/main" id="{A62C379D-99BD-4752-87E0-C10ADCF371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65" name="Text Box 1">
          <a:extLst>
            <a:ext uri="{FF2B5EF4-FFF2-40B4-BE49-F238E27FC236}">
              <a16:creationId xmlns:a16="http://schemas.microsoft.com/office/drawing/2014/main" id="{B5DF5EDA-D167-425D-BABA-3DF35319E9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66" name="Text Box 1">
          <a:extLst>
            <a:ext uri="{FF2B5EF4-FFF2-40B4-BE49-F238E27FC236}">
              <a16:creationId xmlns:a16="http://schemas.microsoft.com/office/drawing/2014/main" id="{B7178EF3-1241-4EBC-9BD0-32B3279B32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67" name="Text Box 1">
          <a:extLst>
            <a:ext uri="{FF2B5EF4-FFF2-40B4-BE49-F238E27FC236}">
              <a16:creationId xmlns:a16="http://schemas.microsoft.com/office/drawing/2014/main" id="{86120FFC-CBD9-40C5-9F90-6A953BA7796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68" name="Text Box 1">
          <a:extLst>
            <a:ext uri="{FF2B5EF4-FFF2-40B4-BE49-F238E27FC236}">
              <a16:creationId xmlns:a16="http://schemas.microsoft.com/office/drawing/2014/main" id="{5BA5DF7A-8147-4EE4-B6E6-D95EC19624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69" name="Text Box 1">
          <a:extLst>
            <a:ext uri="{FF2B5EF4-FFF2-40B4-BE49-F238E27FC236}">
              <a16:creationId xmlns:a16="http://schemas.microsoft.com/office/drawing/2014/main" id="{F6112882-4218-44E3-BF33-96F0BDD439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0" name="Text Box 1">
          <a:extLst>
            <a:ext uri="{FF2B5EF4-FFF2-40B4-BE49-F238E27FC236}">
              <a16:creationId xmlns:a16="http://schemas.microsoft.com/office/drawing/2014/main" id="{72B5517C-FFEA-4ACF-8199-9255487EA5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1" name="Text Box 1">
          <a:extLst>
            <a:ext uri="{FF2B5EF4-FFF2-40B4-BE49-F238E27FC236}">
              <a16:creationId xmlns:a16="http://schemas.microsoft.com/office/drawing/2014/main" id="{E4A8BE33-A401-41BA-8FFE-200BAD61F2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2" name="Text Box 1">
          <a:extLst>
            <a:ext uri="{FF2B5EF4-FFF2-40B4-BE49-F238E27FC236}">
              <a16:creationId xmlns:a16="http://schemas.microsoft.com/office/drawing/2014/main" id="{85E2A978-6AE1-4BCA-9672-01BD783182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3" name="Text Box 1">
          <a:extLst>
            <a:ext uri="{FF2B5EF4-FFF2-40B4-BE49-F238E27FC236}">
              <a16:creationId xmlns:a16="http://schemas.microsoft.com/office/drawing/2014/main" id="{2212CD86-72D3-473E-9775-6ECDC346D5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74" name="Text Box 1">
          <a:extLst>
            <a:ext uri="{FF2B5EF4-FFF2-40B4-BE49-F238E27FC236}">
              <a16:creationId xmlns:a16="http://schemas.microsoft.com/office/drawing/2014/main" id="{BDFBD89E-53BF-4714-B95F-20C5502074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75" name="Text Box 1">
          <a:extLst>
            <a:ext uri="{FF2B5EF4-FFF2-40B4-BE49-F238E27FC236}">
              <a16:creationId xmlns:a16="http://schemas.microsoft.com/office/drawing/2014/main" id="{288BDE78-7F87-4901-8E59-90FEF4A012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76" name="Text Box 1">
          <a:extLst>
            <a:ext uri="{FF2B5EF4-FFF2-40B4-BE49-F238E27FC236}">
              <a16:creationId xmlns:a16="http://schemas.microsoft.com/office/drawing/2014/main" id="{00A61FCD-CBC6-4769-A8FE-6B3C4DE3C33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77" name="Text Box 1">
          <a:extLst>
            <a:ext uri="{FF2B5EF4-FFF2-40B4-BE49-F238E27FC236}">
              <a16:creationId xmlns:a16="http://schemas.microsoft.com/office/drawing/2014/main" id="{49671B2C-1E22-487C-85D3-706C417FA8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8" name="Text Box 1">
          <a:extLst>
            <a:ext uri="{FF2B5EF4-FFF2-40B4-BE49-F238E27FC236}">
              <a16:creationId xmlns:a16="http://schemas.microsoft.com/office/drawing/2014/main" id="{94E283B3-D196-46D9-9836-D2F0BBC40A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79" name="Text Box 1">
          <a:extLst>
            <a:ext uri="{FF2B5EF4-FFF2-40B4-BE49-F238E27FC236}">
              <a16:creationId xmlns:a16="http://schemas.microsoft.com/office/drawing/2014/main" id="{FE6302DA-C4FE-4C6E-A1B1-FA6FE8AAF5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0" name="Text Box 1">
          <a:extLst>
            <a:ext uri="{FF2B5EF4-FFF2-40B4-BE49-F238E27FC236}">
              <a16:creationId xmlns:a16="http://schemas.microsoft.com/office/drawing/2014/main" id="{A0CB9450-601F-471F-B212-6836F7A46E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1" name="Text Box 1">
          <a:extLst>
            <a:ext uri="{FF2B5EF4-FFF2-40B4-BE49-F238E27FC236}">
              <a16:creationId xmlns:a16="http://schemas.microsoft.com/office/drawing/2014/main" id="{67C9F020-75B7-4450-9CAB-DDBE44B53E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82" name="Text Box 1">
          <a:extLst>
            <a:ext uri="{FF2B5EF4-FFF2-40B4-BE49-F238E27FC236}">
              <a16:creationId xmlns:a16="http://schemas.microsoft.com/office/drawing/2014/main" id="{0FA4317E-859E-47B3-B122-7B81D36EE9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83" name="Text Box 1">
          <a:extLst>
            <a:ext uri="{FF2B5EF4-FFF2-40B4-BE49-F238E27FC236}">
              <a16:creationId xmlns:a16="http://schemas.microsoft.com/office/drawing/2014/main" id="{BFD4424B-9633-40E0-A9DF-5B6E022A63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84" name="Text Box 1">
          <a:extLst>
            <a:ext uri="{FF2B5EF4-FFF2-40B4-BE49-F238E27FC236}">
              <a16:creationId xmlns:a16="http://schemas.microsoft.com/office/drawing/2014/main" id="{7B63EF19-231D-4C4D-8485-83F0DBD4A1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285" name="Text Box 1">
          <a:extLst>
            <a:ext uri="{FF2B5EF4-FFF2-40B4-BE49-F238E27FC236}">
              <a16:creationId xmlns:a16="http://schemas.microsoft.com/office/drawing/2014/main" id="{83349205-75E5-4200-A60B-E266825ED7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6" name="Text Box 1">
          <a:extLst>
            <a:ext uri="{FF2B5EF4-FFF2-40B4-BE49-F238E27FC236}">
              <a16:creationId xmlns:a16="http://schemas.microsoft.com/office/drawing/2014/main" id="{7624AE93-8A77-4BB8-9455-92C9AA90551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7" name="Text Box 1">
          <a:extLst>
            <a:ext uri="{FF2B5EF4-FFF2-40B4-BE49-F238E27FC236}">
              <a16:creationId xmlns:a16="http://schemas.microsoft.com/office/drawing/2014/main" id="{4BD9B71D-AEF2-4D0E-A478-01827609AF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8" name="Text Box 1">
          <a:extLst>
            <a:ext uri="{FF2B5EF4-FFF2-40B4-BE49-F238E27FC236}">
              <a16:creationId xmlns:a16="http://schemas.microsoft.com/office/drawing/2014/main" id="{215E10BB-5E93-4ECF-88D7-5900E267DF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289" name="Text Box 1">
          <a:extLst>
            <a:ext uri="{FF2B5EF4-FFF2-40B4-BE49-F238E27FC236}">
              <a16:creationId xmlns:a16="http://schemas.microsoft.com/office/drawing/2014/main" id="{99796CA5-CDFA-430F-AA43-ED80CDFE03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90" name="Text Box 1">
          <a:extLst>
            <a:ext uri="{FF2B5EF4-FFF2-40B4-BE49-F238E27FC236}">
              <a16:creationId xmlns:a16="http://schemas.microsoft.com/office/drawing/2014/main" id="{F7929F05-D4AD-4923-B43E-A47FAF4A45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91" name="Text Box 1">
          <a:extLst>
            <a:ext uri="{FF2B5EF4-FFF2-40B4-BE49-F238E27FC236}">
              <a16:creationId xmlns:a16="http://schemas.microsoft.com/office/drawing/2014/main" id="{CAE76A23-ECF5-42CB-B170-126EA5D277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92" name="Text Box 1">
          <a:extLst>
            <a:ext uri="{FF2B5EF4-FFF2-40B4-BE49-F238E27FC236}">
              <a16:creationId xmlns:a16="http://schemas.microsoft.com/office/drawing/2014/main" id="{9D294211-0D9A-47DB-808F-2969B81F25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93" name="Text Box 1">
          <a:extLst>
            <a:ext uri="{FF2B5EF4-FFF2-40B4-BE49-F238E27FC236}">
              <a16:creationId xmlns:a16="http://schemas.microsoft.com/office/drawing/2014/main" id="{681C7864-0E6E-43DF-9B96-6EA684BB7D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94" name="Text Box 1">
          <a:extLst>
            <a:ext uri="{FF2B5EF4-FFF2-40B4-BE49-F238E27FC236}">
              <a16:creationId xmlns:a16="http://schemas.microsoft.com/office/drawing/2014/main" id="{1F3F7C25-28A1-4CC2-9BAD-A4378EF99B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95" name="Text Box 1">
          <a:extLst>
            <a:ext uri="{FF2B5EF4-FFF2-40B4-BE49-F238E27FC236}">
              <a16:creationId xmlns:a16="http://schemas.microsoft.com/office/drawing/2014/main" id="{E9FED1BB-892B-45D6-AFB1-97EB7A3AED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96" name="Text Box 1">
          <a:extLst>
            <a:ext uri="{FF2B5EF4-FFF2-40B4-BE49-F238E27FC236}">
              <a16:creationId xmlns:a16="http://schemas.microsoft.com/office/drawing/2014/main" id="{555F5EC6-A1FD-4485-B3A9-41F0301CAD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97" name="Text Box 1">
          <a:extLst>
            <a:ext uri="{FF2B5EF4-FFF2-40B4-BE49-F238E27FC236}">
              <a16:creationId xmlns:a16="http://schemas.microsoft.com/office/drawing/2014/main" id="{D0E0CB5E-0D48-45F8-BC6A-277AEE9F7D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298" name="Text Box 1">
          <a:extLst>
            <a:ext uri="{FF2B5EF4-FFF2-40B4-BE49-F238E27FC236}">
              <a16:creationId xmlns:a16="http://schemas.microsoft.com/office/drawing/2014/main" id="{B3C364A5-2BB3-4103-B44C-4574CDBC58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299" name="Text Box 1">
          <a:extLst>
            <a:ext uri="{FF2B5EF4-FFF2-40B4-BE49-F238E27FC236}">
              <a16:creationId xmlns:a16="http://schemas.microsoft.com/office/drawing/2014/main" id="{CD19FA4B-2D89-4C0B-B805-D409094FF9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00" name="Text Box 1">
          <a:extLst>
            <a:ext uri="{FF2B5EF4-FFF2-40B4-BE49-F238E27FC236}">
              <a16:creationId xmlns:a16="http://schemas.microsoft.com/office/drawing/2014/main" id="{F68EF4A8-81E4-4A39-89F1-151D576E98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01" name="Text Box 1">
          <a:extLst>
            <a:ext uri="{FF2B5EF4-FFF2-40B4-BE49-F238E27FC236}">
              <a16:creationId xmlns:a16="http://schemas.microsoft.com/office/drawing/2014/main" id="{FBF10B22-4FAB-4884-8B03-2C7943DA483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02" name="Text Box 1">
          <a:extLst>
            <a:ext uri="{FF2B5EF4-FFF2-40B4-BE49-F238E27FC236}">
              <a16:creationId xmlns:a16="http://schemas.microsoft.com/office/drawing/2014/main" id="{B3BB3275-C87A-4E77-9190-74862EF58B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03" name="Text Box 1">
          <a:extLst>
            <a:ext uri="{FF2B5EF4-FFF2-40B4-BE49-F238E27FC236}">
              <a16:creationId xmlns:a16="http://schemas.microsoft.com/office/drawing/2014/main" id="{D55884EA-E0ED-447E-943D-049DD023F9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04" name="Text Box 1">
          <a:extLst>
            <a:ext uri="{FF2B5EF4-FFF2-40B4-BE49-F238E27FC236}">
              <a16:creationId xmlns:a16="http://schemas.microsoft.com/office/drawing/2014/main" id="{33870992-FE6F-4071-9624-E813A00EB6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05" name="Text Box 1">
          <a:extLst>
            <a:ext uri="{FF2B5EF4-FFF2-40B4-BE49-F238E27FC236}">
              <a16:creationId xmlns:a16="http://schemas.microsoft.com/office/drawing/2014/main" id="{D36AC2C9-3032-49C0-9374-E57021E3E4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06" name="Text Box 1">
          <a:extLst>
            <a:ext uri="{FF2B5EF4-FFF2-40B4-BE49-F238E27FC236}">
              <a16:creationId xmlns:a16="http://schemas.microsoft.com/office/drawing/2014/main" id="{372BAD9B-7853-443C-805D-E99410E389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07" name="Text Box 1">
          <a:extLst>
            <a:ext uri="{FF2B5EF4-FFF2-40B4-BE49-F238E27FC236}">
              <a16:creationId xmlns:a16="http://schemas.microsoft.com/office/drawing/2014/main" id="{3028C999-EE18-402C-900B-D36C2A0A77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08" name="Text Box 1">
          <a:extLst>
            <a:ext uri="{FF2B5EF4-FFF2-40B4-BE49-F238E27FC236}">
              <a16:creationId xmlns:a16="http://schemas.microsoft.com/office/drawing/2014/main" id="{D3482239-A557-445C-9920-21AE8D87DC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09" name="Text Box 1">
          <a:extLst>
            <a:ext uri="{FF2B5EF4-FFF2-40B4-BE49-F238E27FC236}">
              <a16:creationId xmlns:a16="http://schemas.microsoft.com/office/drawing/2014/main" id="{D960B038-3402-4E19-81A8-F7C785A481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10" name="Text Box 1">
          <a:extLst>
            <a:ext uri="{FF2B5EF4-FFF2-40B4-BE49-F238E27FC236}">
              <a16:creationId xmlns:a16="http://schemas.microsoft.com/office/drawing/2014/main" id="{C33AFE2E-A3FF-460F-8E4C-0A6B69361B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11" name="Text Box 1">
          <a:extLst>
            <a:ext uri="{FF2B5EF4-FFF2-40B4-BE49-F238E27FC236}">
              <a16:creationId xmlns:a16="http://schemas.microsoft.com/office/drawing/2014/main" id="{9C5FD20C-EFAF-45CE-A818-9A8910B70F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12" name="Text Box 1">
          <a:extLst>
            <a:ext uri="{FF2B5EF4-FFF2-40B4-BE49-F238E27FC236}">
              <a16:creationId xmlns:a16="http://schemas.microsoft.com/office/drawing/2014/main" id="{A9F20398-787B-4F9C-BC66-EC0107E250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13" name="Text Box 1">
          <a:extLst>
            <a:ext uri="{FF2B5EF4-FFF2-40B4-BE49-F238E27FC236}">
              <a16:creationId xmlns:a16="http://schemas.microsoft.com/office/drawing/2014/main" id="{26E31213-A763-4F67-9785-CE22A01F43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4" name="Text Box 1">
          <a:extLst>
            <a:ext uri="{FF2B5EF4-FFF2-40B4-BE49-F238E27FC236}">
              <a16:creationId xmlns:a16="http://schemas.microsoft.com/office/drawing/2014/main" id="{3FC5C18E-AC0C-4DFF-A410-ACEFFE1BDB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5" name="Text Box 1">
          <a:extLst>
            <a:ext uri="{FF2B5EF4-FFF2-40B4-BE49-F238E27FC236}">
              <a16:creationId xmlns:a16="http://schemas.microsoft.com/office/drawing/2014/main" id="{73309F2F-AEF8-4EAD-A8C2-507B0E526E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6" name="Text Box 1">
          <a:extLst>
            <a:ext uri="{FF2B5EF4-FFF2-40B4-BE49-F238E27FC236}">
              <a16:creationId xmlns:a16="http://schemas.microsoft.com/office/drawing/2014/main" id="{038F6BED-E734-4149-887D-2E332734C1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7" name="Text Box 1">
          <a:extLst>
            <a:ext uri="{FF2B5EF4-FFF2-40B4-BE49-F238E27FC236}">
              <a16:creationId xmlns:a16="http://schemas.microsoft.com/office/drawing/2014/main" id="{28BD82EA-6DD9-4F53-B622-BABED92978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8" name="Text Box 1">
          <a:extLst>
            <a:ext uri="{FF2B5EF4-FFF2-40B4-BE49-F238E27FC236}">
              <a16:creationId xmlns:a16="http://schemas.microsoft.com/office/drawing/2014/main" id="{ABC4FC7F-5491-4624-9465-21E5623CFE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19" name="Text Box 1">
          <a:extLst>
            <a:ext uri="{FF2B5EF4-FFF2-40B4-BE49-F238E27FC236}">
              <a16:creationId xmlns:a16="http://schemas.microsoft.com/office/drawing/2014/main" id="{6CE56B98-DFAB-46BC-B412-23F99A5454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0" name="Text Box 1">
          <a:extLst>
            <a:ext uri="{FF2B5EF4-FFF2-40B4-BE49-F238E27FC236}">
              <a16:creationId xmlns:a16="http://schemas.microsoft.com/office/drawing/2014/main" id="{A77E1644-337B-4DD7-931C-6789002AB4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1" name="Text Box 1">
          <a:extLst>
            <a:ext uri="{FF2B5EF4-FFF2-40B4-BE49-F238E27FC236}">
              <a16:creationId xmlns:a16="http://schemas.microsoft.com/office/drawing/2014/main" id="{556CCFC3-EF53-4B4C-A791-E61B1F1C12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2" name="Text Box 1">
          <a:extLst>
            <a:ext uri="{FF2B5EF4-FFF2-40B4-BE49-F238E27FC236}">
              <a16:creationId xmlns:a16="http://schemas.microsoft.com/office/drawing/2014/main" id="{FAA4440E-30E1-43D7-A46C-D70116B144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3" name="Text Box 1">
          <a:extLst>
            <a:ext uri="{FF2B5EF4-FFF2-40B4-BE49-F238E27FC236}">
              <a16:creationId xmlns:a16="http://schemas.microsoft.com/office/drawing/2014/main" id="{FB186C23-C4A6-4120-9949-AAD51C18AFB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4" name="Text Box 1">
          <a:extLst>
            <a:ext uri="{FF2B5EF4-FFF2-40B4-BE49-F238E27FC236}">
              <a16:creationId xmlns:a16="http://schemas.microsoft.com/office/drawing/2014/main" id="{6AF623F1-DD16-47B7-8722-941E864ACF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5" name="Text Box 1">
          <a:extLst>
            <a:ext uri="{FF2B5EF4-FFF2-40B4-BE49-F238E27FC236}">
              <a16:creationId xmlns:a16="http://schemas.microsoft.com/office/drawing/2014/main" id="{2613FFFD-C66C-488E-AC88-1B77355BF6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6" name="Text Box 1">
          <a:extLst>
            <a:ext uri="{FF2B5EF4-FFF2-40B4-BE49-F238E27FC236}">
              <a16:creationId xmlns:a16="http://schemas.microsoft.com/office/drawing/2014/main" id="{AD6827A3-E3E7-4D4A-A07C-230853D1B7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7" name="Text Box 1">
          <a:extLst>
            <a:ext uri="{FF2B5EF4-FFF2-40B4-BE49-F238E27FC236}">
              <a16:creationId xmlns:a16="http://schemas.microsoft.com/office/drawing/2014/main" id="{6AA0C195-E07A-478F-85CE-66CB096525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8" name="Text Box 1">
          <a:extLst>
            <a:ext uri="{FF2B5EF4-FFF2-40B4-BE49-F238E27FC236}">
              <a16:creationId xmlns:a16="http://schemas.microsoft.com/office/drawing/2014/main" id="{43CF8AC0-C096-4DE9-9B3A-E0773D0FD8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329" name="Text Box 1">
          <a:extLst>
            <a:ext uri="{FF2B5EF4-FFF2-40B4-BE49-F238E27FC236}">
              <a16:creationId xmlns:a16="http://schemas.microsoft.com/office/drawing/2014/main" id="{BFF1DCCF-2DB7-49B3-A642-653B12D968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30" name="Text Box 1">
          <a:extLst>
            <a:ext uri="{FF2B5EF4-FFF2-40B4-BE49-F238E27FC236}">
              <a16:creationId xmlns:a16="http://schemas.microsoft.com/office/drawing/2014/main" id="{9E39A686-FDF5-4D92-9640-42708EF3A6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31" name="Text Box 1">
          <a:extLst>
            <a:ext uri="{FF2B5EF4-FFF2-40B4-BE49-F238E27FC236}">
              <a16:creationId xmlns:a16="http://schemas.microsoft.com/office/drawing/2014/main" id="{C5435023-8865-4BA3-8F26-EC723D806B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32" name="Text Box 1">
          <a:extLst>
            <a:ext uri="{FF2B5EF4-FFF2-40B4-BE49-F238E27FC236}">
              <a16:creationId xmlns:a16="http://schemas.microsoft.com/office/drawing/2014/main" id="{AD258406-B8A4-4AD7-ADC8-AF63442DD1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33" name="Text Box 1">
          <a:extLst>
            <a:ext uri="{FF2B5EF4-FFF2-40B4-BE49-F238E27FC236}">
              <a16:creationId xmlns:a16="http://schemas.microsoft.com/office/drawing/2014/main" id="{4EFBEC1D-F3A5-4D18-A72C-E7011CD9EC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34" name="Text Box 1">
          <a:extLst>
            <a:ext uri="{FF2B5EF4-FFF2-40B4-BE49-F238E27FC236}">
              <a16:creationId xmlns:a16="http://schemas.microsoft.com/office/drawing/2014/main" id="{FEF053D1-C017-4945-B058-8BE3C7B1FC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35" name="Text Box 1">
          <a:extLst>
            <a:ext uri="{FF2B5EF4-FFF2-40B4-BE49-F238E27FC236}">
              <a16:creationId xmlns:a16="http://schemas.microsoft.com/office/drawing/2014/main" id="{41644CB0-46E9-4EE6-B748-9E79CD04F4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36" name="Text Box 1">
          <a:extLst>
            <a:ext uri="{FF2B5EF4-FFF2-40B4-BE49-F238E27FC236}">
              <a16:creationId xmlns:a16="http://schemas.microsoft.com/office/drawing/2014/main" id="{666A6B70-9A7D-4403-876E-241E1B5ECD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37" name="Text Box 1">
          <a:extLst>
            <a:ext uri="{FF2B5EF4-FFF2-40B4-BE49-F238E27FC236}">
              <a16:creationId xmlns:a16="http://schemas.microsoft.com/office/drawing/2014/main" id="{5249F36D-BE80-43B1-938B-631C645060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38" name="Text Box 1">
          <a:extLst>
            <a:ext uri="{FF2B5EF4-FFF2-40B4-BE49-F238E27FC236}">
              <a16:creationId xmlns:a16="http://schemas.microsoft.com/office/drawing/2014/main" id="{36D7C8CF-63CD-4522-9494-2973A84D06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39" name="Text Box 1">
          <a:extLst>
            <a:ext uri="{FF2B5EF4-FFF2-40B4-BE49-F238E27FC236}">
              <a16:creationId xmlns:a16="http://schemas.microsoft.com/office/drawing/2014/main" id="{D837F19F-25A4-4347-A6E2-828F49AE6D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40" name="Text Box 1">
          <a:extLst>
            <a:ext uri="{FF2B5EF4-FFF2-40B4-BE49-F238E27FC236}">
              <a16:creationId xmlns:a16="http://schemas.microsoft.com/office/drawing/2014/main" id="{3C5E0251-FCFF-4679-9031-438C541077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41" name="Text Box 1">
          <a:extLst>
            <a:ext uri="{FF2B5EF4-FFF2-40B4-BE49-F238E27FC236}">
              <a16:creationId xmlns:a16="http://schemas.microsoft.com/office/drawing/2014/main" id="{C0413DC5-D9FD-4B9A-B03E-FFF45BD9482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42" name="Text Box 1">
          <a:extLst>
            <a:ext uri="{FF2B5EF4-FFF2-40B4-BE49-F238E27FC236}">
              <a16:creationId xmlns:a16="http://schemas.microsoft.com/office/drawing/2014/main" id="{87D30FA8-5074-47B9-81A4-F68E1B8B94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43" name="Text Box 1">
          <a:extLst>
            <a:ext uri="{FF2B5EF4-FFF2-40B4-BE49-F238E27FC236}">
              <a16:creationId xmlns:a16="http://schemas.microsoft.com/office/drawing/2014/main" id="{FEE602EF-2D41-41A3-87DE-4DA34AF36A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44" name="Text Box 1">
          <a:extLst>
            <a:ext uri="{FF2B5EF4-FFF2-40B4-BE49-F238E27FC236}">
              <a16:creationId xmlns:a16="http://schemas.microsoft.com/office/drawing/2014/main" id="{466CDBE6-49D8-46A2-83B7-D926F69294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45" name="Text Box 1">
          <a:extLst>
            <a:ext uri="{FF2B5EF4-FFF2-40B4-BE49-F238E27FC236}">
              <a16:creationId xmlns:a16="http://schemas.microsoft.com/office/drawing/2014/main" id="{F985426C-B285-4D79-BBF6-B27A94D314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46" name="Text Box 1">
          <a:extLst>
            <a:ext uri="{FF2B5EF4-FFF2-40B4-BE49-F238E27FC236}">
              <a16:creationId xmlns:a16="http://schemas.microsoft.com/office/drawing/2014/main" id="{3C95167B-7705-4F21-86B6-9C5035182E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47" name="Text Box 1">
          <a:extLst>
            <a:ext uri="{FF2B5EF4-FFF2-40B4-BE49-F238E27FC236}">
              <a16:creationId xmlns:a16="http://schemas.microsoft.com/office/drawing/2014/main" id="{F126AABF-C176-461C-8A96-EEC5178FBC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48" name="Text Box 1">
          <a:extLst>
            <a:ext uri="{FF2B5EF4-FFF2-40B4-BE49-F238E27FC236}">
              <a16:creationId xmlns:a16="http://schemas.microsoft.com/office/drawing/2014/main" id="{5C139143-5C4A-4320-B967-C98E55433E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49" name="Text Box 1">
          <a:extLst>
            <a:ext uri="{FF2B5EF4-FFF2-40B4-BE49-F238E27FC236}">
              <a16:creationId xmlns:a16="http://schemas.microsoft.com/office/drawing/2014/main" id="{D2AE8246-1BA6-41E3-821E-B2B12BE9844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0" name="Text Box 1">
          <a:extLst>
            <a:ext uri="{FF2B5EF4-FFF2-40B4-BE49-F238E27FC236}">
              <a16:creationId xmlns:a16="http://schemas.microsoft.com/office/drawing/2014/main" id="{A977434E-1FC8-4A37-8C43-7B4BB082F5D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1" name="Text Box 1">
          <a:extLst>
            <a:ext uri="{FF2B5EF4-FFF2-40B4-BE49-F238E27FC236}">
              <a16:creationId xmlns:a16="http://schemas.microsoft.com/office/drawing/2014/main" id="{51E284AE-EBDD-45CB-B92E-7479E8C15D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2" name="Text Box 1">
          <a:extLst>
            <a:ext uri="{FF2B5EF4-FFF2-40B4-BE49-F238E27FC236}">
              <a16:creationId xmlns:a16="http://schemas.microsoft.com/office/drawing/2014/main" id="{67079B78-0215-48FB-8023-6488E1D411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3" name="Text Box 1">
          <a:extLst>
            <a:ext uri="{FF2B5EF4-FFF2-40B4-BE49-F238E27FC236}">
              <a16:creationId xmlns:a16="http://schemas.microsoft.com/office/drawing/2014/main" id="{40B85EC3-AA21-4322-AB0C-ADD13245F8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54" name="Text Box 1">
          <a:extLst>
            <a:ext uri="{FF2B5EF4-FFF2-40B4-BE49-F238E27FC236}">
              <a16:creationId xmlns:a16="http://schemas.microsoft.com/office/drawing/2014/main" id="{ECA16994-D9E8-44A2-8BED-920D58DB7D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55" name="Text Box 1">
          <a:extLst>
            <a:ext uri="{FF2B5EF4-FFF2-40B4-BE49-F238E27FC236}">
              <a16:creationId xmlns:a16="http://schemas.microsoft.com/office/drawing/2014/main" id="{5CDBB6DD-B34C-454F-BE2D-C26B718A5E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56" name="Text Box 1">
          <a:extLst>
            <a:ext uri="{FF2B5EF4-FFF2-40B4-BE49-F238E27FC236}">
              <a16:creationId xmlns:a16="http://schemas.microsoft.com/office/drawing/2014/main" id="{5C853A83-1811-4F88-A675-E84D842476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57" name="Text Box 1">
          <a:extLst>
            <a:ext uri="{FF2B5EF4-FFF2-40B4-BE49-F238E27FC236}">
              <a16:creationId xmlns:a16="http://schemas.microsoft.com/office/drawing/2014/main" id="{1830B9FD-FF0F-4B7D-9B30-6599FF42F2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8" name="Text Box 1">
          <a:extLst>
            <a:ext uri="{FF2B5EF4-FFF2-40B4-BE49-F238E27FC236}">
              <a16:creationId xmlns:a16="http://schemas.microsoft.com/office/drawing/2014/main" id="{5DBE07EF-451F-4BDB-8F71-6998ACEF7E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59" name="Text Box 1">
          <a:extLst>
            <a:ext uri="{FF2B5EF4-FFF2-40B4-BE49-F238E27FC236}">
              <a16:creationId xmlns:a16="http://schemas.microsoft.com/office/drawing/2014/main" id="{CD0C47AE-56BC-456A-8D24-160CBED9E2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0" name="Text Box 1">
          <a:extLst>
            <a:ext uri="{FF2B5EF4-FFF2-40B4-BE49-F238E27FC236}">
              <a16:creationId xmlns:a16="http://schemas.microsoft.com/office/drawing/2014/main" id="{7FAEACFE-8F8E-46E8-BC09-08AACCD196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1" name="Text Box 1">
          <a:extLst>
            <a:ext uri="{FF2B5EF4-FFF2-40B4-BE49-F238E27FC236}">
              <a16:creationId xmlns:a16="http://schemas.microsoft.com/office/drawing/2014/main" id="{90635901-B092-4C0C-93E4-43283AE3E1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62" name="Text Box 1">
          <a:extLst>
            <a:ext uri="{FF2B5EF4-FFF2-40B4-BE49-F238E27FC236}">
              <a16:creationId xmlns:a16="http://schemas.microsoft.com/office/drawing/2014/main" id="{A727E012-19E7-4DD9-927A-76908B61FA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63" name="Text Box 1">
          <a:extLst>
            <a:ext uri="{FF2B5EF4-FFF2-40B4-BE49-F238E27FC236}">
              <a16:creationId xmlns:a16="http://schemas.microsoft.com/office/drawing/2014/main" id="{BF3D0C5D-CA2D-4751-B813-87F34F819E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64" name="Text Box 1">
          <a:extLst>
            <a:ext uri="{FF2B5EF4-FFF2-40B4-BE49-F238E27FC236}">
              <a16:creationId xmlns:a16="http://schemas.microsoft.com/office/drawing/2014/main" id="{03322645-6BD3-4E54-BC71-7632D5F0228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65" name="Text Box 1">
          <a:extLst>
            <a:ext uri="{FF2B5EF4-FFF2-40B4-BE49-F238E27FC236}">
              <a16:creationId xmlns:a16="http://schemas.microsoft.com/office/drawing/2014/main" id="{715242B4-D0FC-456B-ADCF-77E023E6ED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6" name="Text Box 1">
          <a:extLst>
            <a:ext uri="{FF2B5EF4-FFF2-40B4-BE49-F238E27FC236}">
              <a16:creationId xmlns:a16="http://schemas.microsoft.com/office/drawing/2014/main" id="{8EFF6BED-373D-4F9F-BD4C-0221D6B4C2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7" name="Text Box 1">
          <a:extLst>
            <a:ext uri="{FF2B5EF4-FFF2-40B4-BE49-F238E27FC236}">
              <a16:creationId xmlns:a16="http://schemas.microsoft.com/office/drawing/2014/main" id="{D697F697-CC10-48B1-B37E-0A8CC0200D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8" name="Text Box 1">
          <a:extLst>
            <a:ext uri="{FF2B5EF4-FFF2-40B4-BE49-F238E27FC236}">
              <a16:creationId xmlns:a16="http://schemas.microsoft.com/office/drawing/2014/main" id="{EC3DA79C-AC4F-4606-AA3D-AA6555BE154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69" name="Text Box 1">
          <a:extLst>
            <a:ext uri="{FF2B5EF4-FFF2-40B4-BE49-F238E27FC236}">
              <a16:creationId xmlns:a16="http://schemas.microsoft.com/office/drawing/2014/main" id="{DB7944AE-5568-4770-A403-91DD49B66B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70" name="Text Box 1">
          <a:extLst>
            <a:ext uri="{FF2B5EF4-FFF2-40B4-BE49-F238E27FC236}">
              <a16:creationId xmlns:a16="http://schemas.microsoft.com/office/drawing/2014/main" id="{78DBEAB8-61BB-4A2E-9A00-9A736E97C3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71" name="Text Box 1">
          <a:extLst>
            <a:ext uri="{FF2B5EF4-FFF2-40B4-BE49-F238E27FC236}">
              <a16:creationId xmlns:a16="http://schemas.microsoft.com/office/drawing/2014/main" id="{3DDA7DE8-0877-4B8B-BE06-D92B7A6851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72" name="Text Box 1">
          <a:extLst>
            <a:ext uri="{FF2B5EF4-FFF2-40B4-BE49-F238E27FC236}">
              <a16:creationId xmlns:a16="http://schemas.microsoft.com/office/drawing/2014/main" id="{61B9B4A0-1270-4874-95C3-90CE8EB9EC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73" name="Text Box 1">
          <a:extLst>
            <a:ext uri="{FF2B5EF4-FFF2-40B4-BE49-F238E27FC236}">
              <a16:creationId xmlns:a16="http://schemas.microsoft.com/office/drawing/2014/main" id="{E07823FF-61E9-4042-AC59-1B3CDE51C4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374" name="Text Box 1">
          <a:extLst>
            <a:ext uri="{FF2B5EF4-FFF2-40B4-BE49-F238E27FC236}">
              <a16:creationId xmlns:a16="http://schemas.microsoft.com/office/drawing/2014/main" id="{031729D0-38C7-423E-84BB-76BE0D011B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375" name="Text Box 1">
          <a:extLst>
            <a:ext uri="{FF2B5EF4-FFF2-40B4-BE49-F238E27FC236}">
              <a16:creationId xmlns:a16="http://schemas.microsoft.com/office/drawing/2014/main" id="{831A7F40-6BFE-4E34-B8DB-186CD70A5A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376" name="Text Box 1">
          <a:extLst>
            <a:ext uri="{FF2B5EF4-FFF2-40B4-BE49-F238E27FC236}">
              <a16:creationId xmlns:a16="http://schemas.microsoft.com/office/drawing/2014/main" id="{1E20ACCF-797A-4EAF-B896-25A9D65DA0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377" name="Text Box 1">
          <a:extLst>
            <a:ext uri="{FF2B5EF4-FFF2-40B4-BE49-F238E27FC236}">
              <a16:creationId xmlns:a16="http://schemas.microsoft.com/office/drawing/2014/main" id="{9237A006-E439-4A2A-AECF-98CF9F222C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78" name="Text Box 1">
          <a:extLst>
            <a:ext uri="{FF2B5EF4-FFF2-40B4-BE49-F238E27FC236}">
              <a16:creationId xmlns:a16="http://schemas.microsoft.com/office/drawing/2014/main" id="{159B9A67-0A87-4742-AE5B-FC9747E68B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79" name="Text Box 1">
          <a:extLst>
            <a:ext uri="{FF2B5EF4-FFF2-40B4-BE49-F238E27FC236}">
              <a16:creationId xmlns:a16="http://schemas.microsoft.com/office/drawing/2014/main" id="{5E75BCF0-7240-418D-8D7A-1CDC854C3C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80" name="Text Box 1">
          <a:extLst>
            <a:ext uri="{FF2B5EF4-FFF2-40B4-BE49-F238E27FC236}">
              <a16:creationId xmlns:a16="http://schemas.microsoft.com/office/drawing/2014/main" id="{58929D81-04B0-4DD3-B534-A2B7331216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81" name="Text Box 1">
          <a:extLst>
            <a:ext uri="{FF2B5EF4-FFF2-40B4-BE49-F238E27FC236}">
              <a16:creationId xmlns:a16="http://schemas.microsoft.com/office/drawing/2014/main" id="{E2F43A0F-FE91-4BCD-AF2E-8AC71745AE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82" name="Text Box 1">
          <a:extLst>
            <a:ext uri="{FF2B5EF4-FFF2-40B4-BE49-F238E27FC236}">
              <a16:creationId xmlns:a16="http://schemas.microsoft.com/office/drawing/2014/main" id="{517DC482-79B5-454C-8A81-AFE374698B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83" name="Text Box 1">
          <a:extLst>
            <a:ext uri="{FF2B5EF4-FFF2-40B4-BE49-F238E27FC236}">
              <a16:creationId xmlns:a16="http://schemas.microsoft.com/office/drawing/2014/main" id="{6EDBD845-A941-4327-8D5A-6C8038B5AE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84" name="Text Box 1">
          <a:extLst>
            <a:ext uri="{FF2B5EF4-FFF2-40B4-BE49-F238E27FC236}">
              <a16:creationId xmlns:a16="http://schemas.microsoft.com/office/drawing/2014/main" id="{E0873E96-3544-46E7-A279-1DED20BA3A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85" name="Text Box 1">
          <a:extLst>
            <a:ext uri="{FF2B5EF4-FFF2-40B4-BE49-F238E27FC236}">
              <a16:creationId xmlns:a16="http://schemas.microsoft.com/office/drawing/2014/main" id="{E068909F-A1C5-43ED-95E6-A03485ECCF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86" name="Text Box 1">
          <a:extLst>
            <a:ext uri="{FF2B5EF4-FFF2-40B4-BE49-F238E27FC236}">
              <a16:creationId xmlns:a16="http://schemas.microsoft.com/office/drawing/2014/main" id="{AEEAEE71-47AA-41A1-AD0E-385CF301BD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87" name="Text Box 1">
          <a:extLst>
            <a:ext uri="{FF2B5EF4-FFF2-40B4-BE49-F238E27FC236}">
              <a16:creationId xmlns:a16="http://schemas.microsoft.com/office/drawing/2014/main" id="{46B8FCCA-863C-4560-97D6-0A03BEEF2A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88" name="Text Box 1">
          <a:extLst>
            <a:ext uri="{FF2B5EF4-FFF2-40B4-BE49-F238E27FC236}">
              <a16:creationId xmlns:a16="http://schemas.microsoft.com/office/drawing/2014/main" id="{4EAC8B8A-7AF9-4397-9669-06445F652C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89" name="Text Box 1">
          <a:extLst>
            <a:ext uri="{FF2B5EF4-FFF2-40B4-BE49-F238E27FC236}">
              <a16:creationId xmlns:a16="http://schemas.microsoft.com/office/drawing/2014/main" id="{268B26C5-78D0-4ECE-8AB9-370F521753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0" name="Text Box 1">
          <a:extLst>
            <a:ext uri="{FF2B5EF4-FFF2-40B4-BE49-F238E27FC236}">
              <a16:creationId xmlns:a16="http://schemas.microsoft.com/office/drawing/2014/main" id="{0140191B-69A3-484B-A070-F22321A490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1" name="Text Box 1">
          <a:extLst>
            <a:ext uri="{FF2B5EF4-FFF2-40B4-BE49-F238E27FC236}">
              <a16:creationId xmlns:a16="http://schemas.microsoft.com/office/drawing/2014/main" id="{0B88BA92-14F4-4374-B98E-F11F5F87319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2" name="Text Box 1">
          <a:extLst>
            <a:ext uri="{FF2B5EF4-FFF2-40B4-BE49-F238E27FC236}">
              <a16:creationId xmlns:a16="http://schemas.microsoft.com/office/drawing/2014/main" id="{07142590-DCF8-4E36-AD91-61FD6F0254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3" name="Text Box 1">
          <a:extLst>
            <a:ext uri="{FF2B5EF4-FFF2-40B4-BE49-F238E27FC236}">
              <a16:creationId xmlns:a16="http://schemas.microsoft.com/office/drawing/2014/main" id="{55FFBFE5-2AE8-48C7-8F7A-2B418A9AA5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94" name="Text Box 1">
          <a:extLst>
            <a:ext uri="{FF2B5EF4-FFF2-40B4-BE49-F238E27FC236}">
              <a16:creationId xmlns:a16="http://schemas.microsoft.com/office/drawing/2014/main" id="{466B82CE-5F2C-4B0C-A060-6E18865DB5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95" name="Text Box 1">
          <a:extLst>
            <a:ext uri="{FF2B5EF4-FFF2-40B4-BE49-F238E27FC236}">
              <a16:creationId xmlns:a16="http://schemas.microsoft.com/office/drawing/2014/main" id="{6927205D-5889-4A42-8406-26D53F6A37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396" name="Text Box 1">
          <a:extLst>
            <a:ext uri="{FF2B5EF4-FFF2-40B4-BE49-F238E27FC236}">
              <a16:creationId xmlns:a16="http://schemas.microsoft.com/office/drawing/2014/main" id="{6806375E-A250-443E-8C14-83DBA8093B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397" name="Text Box 1">
          <a:extLst>
            <a:ext uri="{FF2B5EF4-FFF2-40B4-BE49-F238E27FC236}">
              <a16:creationId xmlns:a16="http://schemas.microsoft.com/office/drawing/2014/main" id="{F5E9A2BD-13FD-43B8-86C7-5A87FD91DA3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8" name="Text Box 1">
          <a:extLst>
            <a:ext uri="{FF2B5EF4-FFF2-40B4-BE49-F238E27FC236}">
              <a16:creationId xmlns:a16="http://schemas.microsoft.com/office/drawing/2014/main" id="{A704F157-4D18-4BDC-A784-29327A4159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399" name="Text Box 1">
          <a:extLst>
            <a:ext uri="{FF2B5EF4-FFF2-40B4-BE49-F238E27FC236}">
              <a16:creationId xmlns:a16="http://schemas.microsoft.com/office/drawing/2014/main" id="{27BF6ACC-4FD0-45E6-A650-7BA7E4A3B7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00" name="Text Box 1">
          <a:extLst>
            <a:ext uri="{FF2B5EF4-FFF2-40B4-BE49-F238E27FC236}">
              <a16:creationId xmlns:a16="http://schemas.microsoft.com/office/drawing/2014/main" id="{52DB6130-79A6-4071-ADE2-2D6F93567B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01" name="Text Box 1">
          <a:extLst>
            <a:ext uri="{FF2B5EF4-FFF2-40B4-BE49-F238E27FC236}">
              <a16:creationId xmlns:a16="http://schemas.microsoft.com/office/drawing/2014/main" id="{40C91754-B8F3-458E-8D32-C9D3C6741D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2" name="Text Box 1">
          <a:extLst>
            <a:ext uri="{FF2B5EF4-FFF2-40B4-BE49-F238E27FC236}">
              <a16:creationId xmlns:a16="http://schemas.microsoft.com/office/drawing/2014/main" id="{17F531A5-BB78-4DEE-A0C0-DFA3E8A33B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3" name="Text Box 1">
          <a:extLst>
            <a:ext uri="{FF2B5EF4-FFF2-40B4-BE49-F238E27FC236}">
              <a16:creationId xmlns:a16="http://schemas.microsoft.com/office/drawing/2014/main" id="{E7D848E6-CB73-4B54-B8DF-81B81E9B4F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4" name="Text Box 1">
          <a:extLst>
            <a:ext uri="{FF2B5EF4-FFF2-40B4-BE49-F238E27FC236}">
              <a16:creationId xmlns:a16="http://schemas.microsoft.com/office/drawing/2014/main" id="{0250A838-002C-4409-8A6F-360DD091A8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5" name="Text Box 1">
          <a:extLst>
            <a:ext uri="{FF2B5EF4-FFF2-40B4-BE49-F238E27FC236}">
              <a16:creationId xmlns:a16="http://schemas.microsoft.com/office/drawing/2014/main" id="{60D83FB8-5E14-4569-8508-7DB21942B3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6" name="Text Box 1">
          <a:extLst>
            <a:ext uri="{FF2B5EF4-FFF2-40B4-BE49-F238E27FC236}">
              <a16:creationId xmlns:a16="http://schemas.microsoft.com/office/drawing/2014/main" id="{E58388F5-9E7B-4217-87D1-70AEE687C2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7" name="Text Box 1">
          <a:extLst>
            <a:ext uri="{FF2B5EF4-FFF2-40B4-BE49-F238E27FC236}">
              <a16:creationId xmlns:a16="http://schemas.microsoft.com/office/drawing/2014/main" id="{3DEC1F6F-36C1-4884-B249-884FC239D7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8" name="Text Box 1">
          <a:extLst>
            <a:ext uri="{FF2B5EF4-FFF2-40B4-BE49-F238E27FC236}">
              <a16:creationId xmlns:a16="http://schemas.microsoft.com/office/drawing/2014/main" id="{C1FE4E1D-B864-4FC6-A4CB-507BF27183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09" name="Text Box 1">
          <a:extLst>
            <a:ext uri="{FF2B5EF4-FFF2-40B4-BE49-F238E27FC236}">
              <a16:creationId xmlns:a16="http://schemas.microsoft.com/office/drawing/2014/main" id="{7EE47F96-9E93-413C-815C-36E0CFB620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0" name="Text Box 1">
          <a:extLst>
            <a:ext uri="{FF2B5EF4-FFF2-40B4-BE49-F238E27FC236}">
              <a16:creationId xmlns:a16="http://schemas.microsoft.com/office/drawing/2014/main" id="{26B08684-D1D1-4656-89B0-6F26C2E9B3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1" name="Text Box 1">
          <a:extLst>
            <a:ext uri="{FF2B5EF4-FFF2-40B4-BE49-F238E27FC236}">
              <a16:creationId xmlns:a16="http://schemas.microsoft.com/office/drawing/2014/main" id="{3D744F09-D010-44C9-971D-6C1B58E242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2" name="Text Box 1">
          <a:extLst>
            <a:ext uri="{FF2B5EF4-FFF2-40B4-BE49-F238E27FC236}">
              <a16:creationId xmlns:a16="http://schemas.microsoft.com/office/drawing/2014/main" id="{4AEE6DFB-65CF-450A-8245-B197A58E9F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3" name="Text Box 1">
          <a:extLst>
            <a:ext uri="{FF2B5EF4-FFF2-40B4-BE49-F238E27FC236}">
              <a16:creationId xmlns:a16="http://schemas.microsoft.com/office/drawing/2014/main" id="{C1D4F6FC-57B3-42E3-94E5-361307DA8B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4" name="Text Box 1">
          <a:extLst>
            <a:ext uri="{FF2B5EF4-FFF2-40B4-BE49-F238E27FC236}">
              <a16:creationId xmlns:a16="http://schemas.microsoft.com/office/drawing/2014/main" id="{04D5C089-F2D2-459B-B4F7-0753A87325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5" name="Text Box 1">
          <a:extLst>
            <a:ext uri="{FF2B5EF4-FFF2-40B4-BE49-F238E27FC236}">
              <a16:creationId xmlns:a16="http://schemas.microsoft.com/office/drawing/2014/main" id="{58341EDF-7C40-4DCA-95A1-0FA1E9D50ED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6" name="Text Box 1">
          <a:extLst>
            <a:ext uri="{FF2B5EF4-FFF2-40B4-BE49-F238E27FC236}">
              <a16:creationId xmlns:a16="http://schemas.microsoft.com/office/drawing/2014/main" id="{F9225E1F-463C-4D10-9393-D79749DA6A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417" name="Text Box 1">
          <a:extLst>
            <a:ext uri="{FF2B5EF4-FFF2-40B4-BE49-F238E27FC236}">
              <a16:creationId xmlns:a16="http://schemas.microsoft.com/office/drawing/2014/main" id="{2D126D61-3645-4816-96D2-99C9F13E1B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18" name="Text Box 1">
          <a:extLst>
            <a:ext uri="{FF2B5EF4-FFF2-40B4-BE49-F238E27FC236}">
              <a16:creationId xmlns:a16="http://schemas.microsoft.com/office/drawing/2014/main" id="{7497F213-85E0-40F7-A93C-1C776A7A39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19" name="Text Box 1">
          <a:extLst>
            <a:ext uri="{FF2B5EF4-FFF2-40B4-BE49-F238E27FC236}">
              <a16:creationId xmlns:a16="http://schemas.microsoft.com/office/drawing/2014/main" id="{8E792783-41AF-4EA1-9BE8-D3FEA26539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20" name="Text Box 1">
          <a:extLst>
            <a:ext uri="{FF2B5EF4-FFF2-40B4-BE49-F238E27FC236}">
              <a16:creationId xmlns:a16="http://schemas.microsoft.com/office/drawing/2014/main" id="{1BD7D280-A791-41B8-BF79-16A419D491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21" name="Text Box 1">
          <a:extLst>
            <a:ext uri="{FF2B5EF4-FFF2-40B4-BE49-F238E27FC236}">
              <a16:creationId xmlns:a16="http://schemas.microsoft.com/office/drawing/2014/main" id="{52744805-554D-47BC-957D-9F2312D3B9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22" name="Text Box 1">
          <a:extLst>
            <a:ext uri="{FF2B5EF4-FFF2-40B4-BE49-F238E27FC236}">
              <a16:creationId xmlns:a16="http://schemas.microsoft.com/office/drawing/2014/main" id="{8E841ED3-58FD-4233-A749-9CE08A51A9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23" name="Text Box 1">
          <a:extLst>
            <a:ext uri="{FF2B5EF4-FFF2-40B4-BE49-F238E27FC236}">
              <a16:creationId xmlns:a16="http://schemas.microsoft.com/office/drawing/2014/main" id="{D192D118-173C-4A46-9DD0-D1E384D63D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24" name="Text Box 1">
          <a:extLst>
            <a:ext uri="{FF2B5EF4-FFF2-40B4-BE49-F238E27FC236}">
              <a16:creationId xmlns:a16="http://schemas.microsoft.com/office/drawing/2014/main" id="{52A97A7F-6077-4D65-9934-2F9765C726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25" name="Text Box 1">
          <a:extLst>
            <a:ext uri="{FF2B5EF4-FFF2-40B4-BE49-F238E27FC236}">
              <a16:creationId xmlns:a16="http://schemas.microsoft.com/office/drawing/2014/main" id="{69BF2C06-753E-49FE-B0FD-9460CB0E00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26" name="Text Box 1">
          <a:extLst>
            <a:ext uri="{FF2B5EF4-FFF2-40B4-BE49-F238E27FC236}">
              <a16:creationId xmlns:a16="http://schemas.microsoft.com/office/drawing/2014/main" id="{8093FBA0-BFDF-4F17-B0EC-72D2554B63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27" name="Text Box 1">
          <a:extLst>
            <a:ext uri="{FF2B5EF4-FFF2-40B4-BE49-F238E27FC236}">
              <a16:creationId xmlns:a16="http://schemas.microsoft.com/office/drawing/2014/main" id="{D5CA87E1-4F60-4AE1-850E-B4168A0E61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28" name="Text Box 1">
          <a:extLst>
            <a:ext uri="{FF2B5EF4-FFF2-40B4-BE49-F238E27FC236}">
              <a16:creationId xmlns:a16="http://schemas.microsoft.com/office/drawing/2014/main" id="{CB4333BA-1CF4-4317-AA3A-6E3CEFD0D5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29" name="Text Box 1">
          <a:extLst>
            <a:ext uri="{FF2B5EF4-FFF2-40B4-BE49-F238E27FC236}">
              <a16:creationId xmlns:a16="http://schemas.microsoft.com/office/drawing/2014/main" id="{496A067C-FC42-4BEA-980B-23105DD6EB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0" name="Text Box 1">
          <a:extLst>
            <a:ext uri="{FF2B5EF4-FFF2-40B4-BE49-F238E27FC236}">
              <a16:creationId xmlns:a16="http://schemas.microsoft.com/office/drawing/2014/main" id="{8719A57F-AF25-478C-BFD9-3CDCE43B8E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1" name="Text Box 1">
          <a:extLst>
            <a:ext uri="{FF2B5EF4-FFF2-40B4-BE49-F238E27FC236}">
              <a16:creationId xmlns:a16="http://schemas.microsoft.com/office/drawing/2014/main" id="{60003F10-8B10-4033-8B5F-5BCDDCE526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2" name="Text Box 1">
          <a:extLst>
            <a:ext uri="{FF2B5EF4-FFF2-40B4-BE49-F238E27FC236}">
              <a16:creationId xmlns:a16="http://schemas.microsoft.com/office/drawing/2014/main" id="{3B288C8B-9521-4DC2-9ECD-4745BB06FB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3" name="Text Box 1">
          <a:extLst>
            <a:ext uri="{FF2B5EF4-FFF2-40B4-BE49-F238E27FC236}">
              <a16:creationId xmlns:a16="http://schemas.microsoft.com/office/drawing/2014/main" id="{677A1CD2-4BC5-47AE-A202-B9D136BD2D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34" name="Text Box 1">
          <a:extLst>
            <a:ext uri="{FF2B5EF4-FFF2-40B4-BE49-F238E27FC236}">
              <a16:creationId xmlns:a16="http://schemas.microsoft.com/office/drawing/2014/main" id="{AC115CB1-A224-4FFA-9329-6540BC03A2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35" name="Text Box 1">
          <a:extLst>
            <a:ext uri="{FF2B5EF4-FFF2-40B4-BE49-F238E27FC236}">
              <a16:creationId xmlns:a16="http://schemas.microsoft.com/office/drawing/2014/main" id="{1B08A93C-B450-4CF5-AD5E-061F7B5403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36" name="Text Box 1">
          <a:extLst>
            <a:ext uri="{FF2B5EF4-FFF2-40B4-BE49-F238E27FC236}">
              <a16:creationId xmlns:a16="http://schemas.microsoft.com/office/drawing/2014/main" id="{ED0DD4FA-5708-4E09-9253-2BA6FF6000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37" name="Text Box 1">
          <a:extLst>
            <a:ext uri="{FF2B5EF4-FFF2-40B4-BE49-F238E27FC236}">
              <a16:creationId xmlns:a16="http://schemas.microsoft.com/office/drawing/2014/main" id="{729A65EA-9DED-46D8-9E6F-4FEAEC9C8A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8" name="Text Box 1">
          <a:extLst>
            <a:ext uri="{FF2B5EF4-FFF2-40B4-BE49-F238E27FC236}">
              <a16:creationId xmlns:a16="http://schemas.microsoft.com/office/drawing/2014/main" id="{BFE5223C-F426-4F70-9233-C5BA03D3E01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39" name="Text Box 1">
          <a:extLst>
            <a:ext uri="{FF2B5EF4-FFF2-40B4-BE49-F238E27FC236}">
              <a16:creationId xmlns:a16="http://schemas.microsoft.com/office/drawing/2014/main" id="{99EACBA4-DBD2-41D8-AB1C-AFBA6F14E1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0" name="Text Box 1">
          <a:extLst>
            <a:ext uri="{FF2B5EF4-FFF2-40B4-BE49-F238E27FC236}">
              <a16:creationId xmlns:a16="http://schemas.microsoft.com/office/drawing/2014/main" id="{22836A96-5647-4192-805F-C969DBB077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1" name="Text Box 1">
          <a:extLst>
            <a:ext uri="{FF2B5EF4-FFF2-40B4-BE49-F238E27FC236}">
              <a16:creationId xmlns:a16="http://schemas.microsoft.com/office/drawing/2014/main" id="{CA49A306-2B42-429C-8B7E-778EED0BD9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42" name="Text Box 1">
          <a:extLst>
            <a:ext uri="{FF2B5EF4-FFF2-40B4-BE49-F238E27FC236}">
              <a16:creationId xmlns:a16="http://schemas.microsoft.com/office/drawing/2014/main" id="{4CC20074-9424-4359-ADDE-60A992DC50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43" name="Text Box 1">
          <a:extLst>
            <a:ext uri="{FF2B5EF4-FFF2-40B4-BE49-F238E27FC236}">
              <a16:creationId xmlns:a16="http://schemas.microsoft.com/office/drawing/2014/main" id="{32458ACC-74CB-41F1-B861-2606C5AE62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44" name="Text Box 1">
          <a:extLst>
            <a:ext uri="{FF2B5EF4-FFF2-40B4-BE49-F238E27FC236}">
              <a16:creationId xmlns:a16="http://schemas.microsoft.com/office/drawing/2014/main" id="{68CDF501-8665-435F-8550-DE3C1A711B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45" name="Text Box 1">
          <a:extLst>
            <a:ext uri="{FF2B5EF4-FFF2-40B4-BE49-F238E27FC236}">
              <a16:creationId xmlns:a16="http://schemas.microsoft.com/office/drawing/2014/main" id="{1AAE5942-D25A-4072-AEDB-0F7416891B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6" name="Text Box 1">
          <a:extLst>
            <a:ext uri="{FF2B5EF4-FFF2-40B4-BE49-F238E27FC236}">
              <a16:creationId xmlns:a16="http://schemas.microsoft.com/office/drawing/2014/main" id="{7E51558D-BC69-4102-BC4F-2102F72D68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7" name="Text Box 1">
          <a:extLst>
            <a:ext uri="{FF2B5EF4-FFF2-40B4-BE49-F238E27FC236}">
              <a16:creationId xmlns:a16="http://schemas.microsoft.com/office/drawing/2014/main" id="{161741F1-D991-44C1-A791-67929EF762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8" name="Text Box 1">
          <a:extLst>
            <a:ext uri="{FF2B5EF4-FFF2-40B4-BE49-F238E27FC236}">
              <a16:creationId xmlns:a16="http://schemas.microsoft.com/office/drawing/2014/main" id="{664BC3D6-45F5-45CC-95F5-9F1341FF8B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49" name="Text Box 1">
          <a:extLst>
            <a:ext uri="{FF2B5EF4-FFF2-40B4-BE49-F238E27FC236}">
              <a16:creationId xmlns:a16="http://schemas.microsoft.com/office/drawing/2014/main" id="{48017F9A-EA39-4B3D-ABBC-37842B0CEF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50" name="Text Box 1">
          <a:extLst>
            <a:ext uri="{FF2B5EF4-FFF2-40B4-BE49-F238E27FC236}">
              <a16:creationId xmlns:a16="http://schemas.microsoft.com/office/drawing/2014/main" id="{FD300F14-B95A-475D-840A-7B7E4F44F9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51" name="Text Box 1">
          <a:extLst>
            <a:ext uri="{FF2B5EF4-FFF2-40B4-BE49-F238E27FC236}">
              <a16:creationId xmlns:a16="http://schemas.microsoft.com/office/drawing/2014/main" id="{A29C4757-8BAA-40DF-9A0D-68CE3791D47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452" name="Text Box 1">
          <a:extLst>
            <a:ext uri="{FF2B5EF4-FFF2-40B4-BE49-F238E27FC236}">
              <a16:creationId xmlns:a16="http://schemas.microsoft.com/office/drawing/2014/main" id="{1A01B5C2-D5A0-4578-84BF-FE63281BEB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53" name="Text Box 1">
          <a:extLst>
            <a:ext uri="{FF2B5EF4-FFF2-40B4-BE49-F238E27FC236}">
              <a16:creationId xmlns:a16="http://schemas.microsoft.com/office/drawing/2014/main" id="{DEF5DBB9-9C6B-440D-91A3-42EACC6549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54" name="Text Box 1">
          <a:extLst>
            <a:ext uri="{FF2B5EF4-FFF2-40B4-BE49-F238E27FC236}">
              <a16:creationId xmlns:a16="http://schemas.microsoft.com/office/drawing/2014/main" id="{0B181BA1-DCD6-45F6-83F1-49BC1EE127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55" name="Text Box 1">
          <a:extLst>
            <a:ext uri="{FF2B5EF4-FFF2-40B4-BE49-F238E27FC236}">
              <a16:creationId xmlns:a16="http://schemas.microsoft.com/office/drawing/2014/main" id="{EFC263C4-633A-410C-8E9D-0781E1D46E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56" name="Text Box 1">
          <a:extLst>
            <a:ext uri="{FF2B5EF4-FFF2-40B4-BE49-F238E27FC236}">
              <a16:creationId xmlns:a16="http://schemas.microsoft.com/office/drawing/2014/main" id="{74C898AB-5E15-498B-BD6B-DB948C77F8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57" name="Text Box 1">
          <a:extLst>
            <a:ext uri="{FF2B5EF4-FFF2-40B4-BE49-F238E27FC236}">
              <a16:creationId xmlns:a16="http://schemas.microsoft.com/office/drawing/2014/main" id="{6D067942-2635-46B6-B1C9-788BCCBDBF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58" name="Text Box 1">
          <a:extLst>
            <a:ext uri="{FF2B5EF4-FFF2-40B4-BE49-F238E27FC236}">
              <a16:creationId xmlns:a16="http://schemas.microsoft.com/office/drawing/2014/main" id="{9123B696-6C1F-4AC1-95EC-F153C79191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59" name="Text Box 1">
          <a:extLst>
            <a:ext uri="{FF2B5EF4-FFF2-40B4-BE49-F238E27FC236}">
              <a16:creationId xmlns:a16="http://schemas.microsoft.com/office/drawing/2014/main" id="{4216CE8F-843A-499C-8B84-CEAD33C3E3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60" name="Text Box 1">
          <a:extLst>
            <a:ext uri="{FF2B5EF4-FFF2-40B4-BE49-F238E27FC236}">
              <a16:creationId xmlns:a16="http://schemas.microsoft.com/office/drawing/2014/main" id="{AE1F9EC4-DCEE-441C-98D3-E9E7E8430B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61" name="Text Box 1">
          <a:extLst>
            <a:ext uri="{FF2B5EF4-FFF2-40B4-BE49-F238E27FC236}">
              <a16:creationId xmlns:a16="http://schemas.microsoft.com/office/drawing/2014/main" id="{B8478066-64C3-4CD3-B2CE-F166330C70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62" name="Text Box 1">
          <a:extLst>
            <a:ext uri="{FF2B5EF4-FFF2-40B4-BE49-F238E27FC236}">
              <a16:creationId xmlns:a16="http://schemas.microsoft.com/office/drawing/2014/main" id="{92437C39-229D-4F41-9F8F-CF1875C600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63" name="Text Box 1">
          <a:extLst>
            <a:ext uri="{FF2B5EF4-FFF2-40B4-BE49-F238E27FC236}">
              <a16:creationId xmlns:a16="http://schemas.microsoft.com/office/drawing/2014/main" id="{B48BC379-98CA-44A6-9AB2-134B3AB438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64" name="Text Box 1">
          <a:extLst>
            <a:ext uri="{FF2B5EF4-FFF2-40B4-BE49-F238E27FC236}">
              <a16:creationId xmlns:a16="http://schemas.microsoft.com/office/drawing/2014/main" id="{A565D776-2E25-445F-96AC-D95A9E8853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65" name="Text Box 1">
          <a:extLst>
            <a:ext uri="{FF2B5EF4-FFF2-40B4-BE49-F238E27FC236}">
              <a16:creationId xmlns:a16="http://schemas.microsoft.com/office/drawing/2014/main" id="{A0A99DD3-ECDF-4AC7-8139-C5A3CC551D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66" name="Text Box 1">
          <a:extLst>
            <a:ext uri="{FF2B5EF4-FFF2-40B4-BE49-F238E27FC236}">
              <a16:creationId xmlns:a16="http://schemas.microsoft.com/office/drawing/2014/main" id="{84211153-A067-45CC-BBFF-DF598B290B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67" name="Text Box 1">
          <a:extLst>
            <a:ext uri="{FF2B5EF4-FFF2-40B4-BE49-F238E27FC236}">
              <a16:creationId xmlns:a16="http://schemas.microsoft.com/office/drawing/2014/main" id="{7B523613-9D6F-4C47-B685-5BA1B9C30CA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68" name="Text Box 1">
          <a:extLst>
            <a:ext uri="{FF2B5EF4-FFF2-40B4-BE49-F238E27FC236}">
              <a16:creationId xmlns:a16="http://schemas.microsoft.com/office/drawing/2014/main" id="{AE3547E6-FF7F-40B9-8A97-47C2B55F3E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69" name="Text Box 1">
          <a:extLst>
            <a:ext uri="{FF2B5EF4-FFF2-40B4-BE49-F238E27FC236}">
              <a16:creationId xmlns:a16="http://schemas.microsoft.com/office/drawing/2014/main" id="{6C627A31-2B8B-43B5-9A53-2D4903AE80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70" name="Text Box 1">
          <a:extLst>
            <a:ext uri="{FF2B5EF4-FFF2-40B4-BE49-F238E27FC236}">
              <a16:creationId xmlns:a16="http://schemas.microsoft.com/office/drawing/2014/main" id="{DE5AA310-89A1-4EA3-A13A-830CFB0A2BE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71" name="Text Box 1">
          <a:extLst>
            <a:ext uri="{FF2B5EF4-FFF2-40B4-BE49-F238E27FC236}">
              <a16:creationId xmlns:a16="http://schemas.microsoft.com/office/drawing/2014/main" id="{2DE93266-3181-476E-8620-9096856F74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72" name="Text Box 1">
          <a:extLst>
            <a:ext uri="{FF2B5EF4-FFF2-40B4-BE49-F238E27FC236}">
              <a16:creationId xmlns:a16="http://schemas.microsoft.com/office/drawing/2014/main" id="{C5A16059-91F8-4B24-AD7C-CD7BA8A250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73" name="Text Box 1">
          <a:extLst>
            <a:ext uri="{FF2B5EF4-FFF2-40B4-BE49-F238E27FC236}">
              <a16:creationId xmlns:a16="http://schemas.microsoft.com/office/drawing/2014/main" id="{EA073F92-2F05-439F-8606-6CAEFC0B9D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74" name="Text Box 1">
          <a:extLst>
            <a:ext uri="{FF2B5EF4-FFF2-40B4-BE49-F238E27FC236}">
              <a16:creationId xmlns:a16="http://schemas.microsoft.com/office/drawing/2014/main" id="{E23C4E8A-7E85-48F0-8FC4-CBD6AADBB60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75" name="Text Box 1">
          <a:extLst>
            <a:ext uri="{FF2B5EF4-FFF2-40B4-BE49-F238E27FC236}">
              <a16:creationId xmlns:a16="http://schemas.microsoft.com/office/drawing/2014/main" id="{BDB037D0-3C5C-46F3-85AB-98860AE379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76" name="Text Box 1">
          <a:extLst>
            <a:ext uri="{FF2B5EF4-FFF2-40B4-BE49-F238E27FC236}">
              <a16:creationId xmlns:a16="http://schemas.microsoft.com/office/drawing/2014/main" id="{3B719CAE-A999-4317-AE2C-81AD6D6E6E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77" name="Text Box 1">
          <a:extLst>
            <a:ext uri="{FF2B5EF4-FFF2-40B4-BE49-F238E27FC236}">
              <a16:creationId xmlns:a16="http://schemas.microsoft.com/office/drawing/2014/main" id="{5A2C463F-EEF9-4A36-ADB9-25D8E54697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78" name="Text Box 1">
          <a:extLst>
            <a:ext uri="{FF2B5EF4-FFF2-40B4-BE49-F238E27FC236}">
              <a16:creationId xmlns:a16="http://schemas.microsoft.com/office/drawing/2014/main" id="{40EED405-4A96-410F-81C6-61E2A15690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79" name="Text Box 1">
          <a:extLst>
            <a:ext uri="{FF2B5EF4-FFF2-40B4-BE49-F238E27FC236}">
              <a16:creationId xmlns:a16="http://schemas.microsoft.com/office/drawing/2014/main" id="{D8686513-DA9D-4D0A-A045-7F952484B1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0" name="Text Box 1">
          <a:extLst>
            <a:ext uri="{FF2B5EF4-FFF2-40B4-BE49-F238E27FC236}">
              <a16:creationId xmlns:a16="http://schemas.microsoft.com/office/drawing/2014/main" id="{27B1DD3B-0764-4E30-9098-9F01814ED5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1" name="Text Box 1">
          <a:extLst>
            <a:ext uri="{FF2B5EF4-FFF2-40B4-BE49-F238E27FC236}">
              <a16:creationId xmlns:a16="http://schemas.microsoft.com/office/drawing/2014/main" id="{43F664F5-BA0F-469D-BAB4-66783E39876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82" name="Text Box 1">
          <a:extLst>
            <a:ext uri="{FF2B5EF4-FFF2-40B4-BE49-F238E27FC236}">
              <a16:creationId xmlns:a16="http://schemas.microsoft.com/office/drawing/2014/main" id="{AEBD562E-B40C-4C66-9ECA-4F6A8116CF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83" name="Text Box 1">
          <a:extLst>
            <a:ext uri="{FF2B5EF4-FFF2-40B4-BE49-F238E27FC236}">
              <a16:creationId xmlns:a16="http://schemas.microsoft.com/office/drawing/2014/main" id="{9293BF14-5949-4515-9B9D-6FB1AD8EC5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84" name="Text Box 1">
          <a:extLst>
            <a:ext uri="{FF2B5EF4-FFF2-40B4-BE49-F238E27FC236}">
              <a16:creationId xmlns:a16="http://schemas.microsoft.com/office/drawing/2014/main" id="{9CF953DA-A5E6-4395-8585-49474912DF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85" name="Text Box 1">
          <a:extLst>
            <a:ext uri="{FF2B5EF4-FFF2-40B4-BE49-F238E27FC236}">
              <a16:creationId xmlns:a16="http://schemas.microsoft.com/office/drawing/2014/main" id="{5C838CF5-E9E1-4096-BC69-36B5B23CD9E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6" name="Text Box 1">
          <a:extLst>
            <a:ext uri="{FF2B5EF4-FFF2-40B4-BE49-F238E27FC236}">
              <a16:creationId xmlns:a16="http://schemas.microsoft.com/office/drawing/2014/main" id="{B214418A-7EEB-4AB3-A59B-2AA2F56342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7" name="Text Box 1">
          <a:extLst>
            <a:ext uri="{FF2B5EF4-FFF2-40B4-BE49-F238E27FC236}">
              <a16:creationId xmlns:a16="http://schemas.microsoft.com/office/drawing/2014/main" id="{FD373B90-874C-46AB-AA15-439069D06E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8" name="Text Box 1">
          <a:extLst>
            <a:ext uri="{FF2B5EF4-FFF2-40B4-BE49-F238E27FC236}">
              <a16:creationId xmlns:a16="http://schemas.microsoft.com/office/drawing/2014/main" id="{B621CFDE-B4A0-44BD-BBDB-CB48CF0CC1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89" name="Text Box 1">
          <a:extLst>
            <a:ext uri="{FF2B5EF4-FFF2-40B4-BE49-F238E27FC236}">
              <a16:creationId xmlns:a16="http://schemas.microsoft.com/office/drawing/2014/main" id="{6DEBEF1E-FD39-4FC7-9307-B1B9206082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90" name="Text Box 1">
          <a:extLst>
            <a:ext uri="{FF2B5EF4-FFF2-40B4-BE49-F238E27FC236}">
              <a16:creationId xmlns:a16="http://schemas.microsoft.com/office/drawing/2014/main" id="{8A6CFD15-1D9C-4EFF-A529-D159299192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91" name="Text Box 1">
          <a:extLst>
            <a:ext uri="{FF2B5EF4-FFF2-40B4-BE49-F238E27FC236}">
              <a16:creationId xmlns:a16="http://schemas.microsoft.com/office/drawing/2014/main" id="{7BAEE2A0-9088-444E-8A84-B80943C8E1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92" name="Text Box 1">
          <a:extLst>
            <a:ext uri="{FF2B5EF4-FFF2-40B4-BE49-F238E27FC236}">
              <a16:creationId xmlns:a16="http://schemas.microsoft.com/office/drawing/2014/main" id="{5A3639F8-C7F6-48BE-B466-783B3C4BA1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93" name="Text Box 1">
          <a:extLst>
            <a:ext uri="{FF2B5EF4-FFF2-40B4-BE49-F238E27FC236}">
              <a16:creationId xmlns:a16="http://schemas.microsoft.com/office/drawing/2014/main" id="{21877F03-7F12-49BC-80C0-A159449564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94" name="Text Box 1">
          <a:extLst>
            <a:ext uri="{FF2B5EF4-FFF2-40B4-BE49-F238E27FC236}">
              <a16:creationId xmlns:a16="http://schemas.microsoft.com/office/drawing/2014/main" id="{3AA40FA8-6670-45A7-816C-B6E1944EFF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95" name="Text Box 1">
          <a:extLst>
            <a:ext uri="{FF2B5EF4-FFF2-40B4-BE49-F238E27FC236}">
              <a16:creationId xmlns:a16="http://schemas.microsoft.com/office/drawing/2014/main" id="{0AB15FCB-66B0-41A0-A71D-258ABA6DAE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96" name="Text Box 1">
          <a:extLst>
            <a:ext uri="{FF2B5EF4-FFF2-40B4-BE49-F238E27FC236}">
              <a16:creationId xmlns:a16="http://schemas.microsoft.com/office/drawing/2014/main" id="{1D34B926-FDC8-4F41-9FC1-6E4370A840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497" name="Text Box 1">
          <a:extLst>
            <a:ext uri="{FF2B5EF4-FFF2-40B4-BE49-F238E27FC236}">
              <a16:creationId xmlns:a16="http://schemas.microsoft.com/office/drawing/2014/main" id="{50E1F7F2-A2A6-4953-9421-9791BB19BA3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498" name="Text Box 1">
          <a:extLst>
            <a:ext uri="{FF2B5EF4-FFF2-40B4-BE49-F238E27FC236}">
              <a16:creationId xmlns:a16="http://schemas.microsoft.com/office/drawing/2014/main" id="{8D804E5D-0694-461C-B92E-C358F5EDED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499" name="Text Box 1">
          <a:extLst>
            <a:ext uri="{FF2B5EF4-FFF2-40B4-BE49-F238E27FC236}">
              <a16:creationId xmlns:a16="http://schemas.microsoft.com/office/drawing/2014/main" id="{9A6174DC-ACEC-45EC-AF78-90D0246AA3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00" name="Text Box 1">
          <a:extLst>
            <a:ext uri="{FF2B5EF4-FFF2-40B4-BE49-F238E27FC236}">
              <a16:creationId xmlns:a16="http://schemas.microsoft.com/office/drawing/2014/main" id="{EDFB688B-46E3-4E8A-8E38-2658060CE1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01" name="Text Box 1">
          <a:extLst>
            <a:ext uri="{FF2B5EF4-FFF2-40B4-BE49-F238E27FC236}">
              <a16:creationId xmlns:a16="http://schemas.microsoft.com/office/drawing/2014/main" id="{A59B0B0D-D37F-451A-8712-2FA94E37AE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02" name="Text Box 1">
          <a:extLst>
            <a:ext uri="{FF2B5EF4-FFF2-40B4-BE49-F238E27FC236}">
              <a16:creationId xmlns:a16="http://schemas.microsoft.com/office/drawing/2014/main" id="{60822844-9F64-4B88-93B4-22FCAFD612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03" name="Text Box 1">
          <a:extLst>
            <a:ext uri="{FF2B5EF4-FFF2-40B4-BE49-F238E27FC236}">
              <a16:creationId xmlns:a16="http://schemas.microsoft.com/office/drawing/2014/main" id="{4EAFE3A2-2169-40C3-95A0-B241B5AF59C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04" name="Text Box 1">
          <a:extLst>
            <a:ext uri="{FF2B5EF4-FFF2-40B4-BE49-F238E27FC236}">
              <a16:creationId xmlns:a16="http://schemas.microsoft.com/office/drawing/2014/main" id="{5D19D085-FD7F-4DF9-8B18-8000AB75D8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05" name="Text Box 1">
          <a:extLst>
            <a:ext uri="{FF2B5EF4-FFF2-40B4-BE49-F238E27FC236}">
              <a16:creationId xmlns:a16="http://schemas.microsoft.com/office/drawing/2014/main" id="{DD3C4C01-FD1A-41E8-9C34-CD0E89B516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06" name="Text Box 1">
          <a:extLst>
            <a:ext uri="{FF2B5EF4-FFF2-40B4-BE49-F238E27FC236}">
              <a16:creationId xmlns:a16="http://schemas.microsoft.com/office/drawing/2014/main" id="{B57D5EDD-6D90-4A9C-BACB-AF2B2198BB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07" name="Text Box 1">
          <a:extLst>
            <a:ext uri="{FF2B5EF4-FFF2-40B4-BE49-F238E27FC236}">
              <a16:creationId xmlns:a16="http://schemas.microsoft.com/office/drawing/2014/main" id="{B5FE95D0-59D1-4D93-8C23-13FDB10EAE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08" name="Text Box 1">
          <a:extLst>
            <a:ext uri="{FF2B5EF4-FFF2-40B4-BE49-F238E27FC236}">
              <a16:creationId xmlns:a16="http://schemas.microsoft.com/office/drawing/2014/main" id="{2E508FC5-30F8-4530-926F-0FC3F509B4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09" name="Text Box 1">
          <a:extLst>
            <a:ext uri="{FF2B5EF4-FFF2-40B4-BE49-F238E27FC236}">
              <a16:creationId xmlns:a16="http://schemas.microsoft.com/office/drawing/2014/main" id="{0CF815D7-2495-4E8C-B053-C66E6FE16A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0" name="Text Box 1">
          <a:extLst>
            <a:ext uri="{FF2B5EF4-FFF2-40B4-BE49-F238E27FC236}">
              <a16:creationId xmlns:a16="http://schemas.microsoft.com/office/drawing/2014/main" id="{6F70BD0E-E269-45FC-8A0D-B66C27DAA5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1" name="Text Box 1">
          <a:extLst>
            <a:ext uri="{FF2B5EF4-FFF2-40B4-BE49-F238E27FC236}">
              <a16:creationId xmlns:a16="http://schemas.microsoft.com/office/drawing/2014/main" id="{82C70E42-0F5A-48A8-9004-C796D3446F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2" name="Text Box 1">
          <a:extLst>
            <a:ext uri="{FF2B5EF4-FFF2-40B4-BE49-F238E27FC236}">
              <a16:creationId xmlns:a16="http://schemas.microsoft.com/office/drawing/2014/main" id="{A65E5BA3-C38D-4FA6-B18C-510957BE9B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3" name="Text Box 1">
          <a:extLst>
            <a:ext uri="{FF2B5EF4-FFF2-40B4-BE49-F238E27FC236}">
              <a16:creationId xmlns:a16="http://schemas.microsoft.com/office/drawing/2014/main" id="{D6E12BD8-7DB7-4786-97FA-20CD79516F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14" name="Text Box 1">
          <a:extLst>
            <a:ext uri="{FF2B5EF4-FFF2-40B4-BE49-F238E27FC236}">
              <a16:creationId xmlns:a16="http://schemas.microsoft.com/office/drawing/2014/main" id="{A497D590-C2D5-42F4-B85F-82C6FC852C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15" name="Text Box 1">
          <a:extLst>
            <a:ext uri="{FF2B5EF4-FFF2-40B4-BE49-F238E27FC236}">
              <a16:creationId xmlns:a16="http://schemas.microsoft.com/office/drawing/2014/main" id="{4885EE9A-3BF2-4939-B106-EBBC2E2614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16" name="Text Box 1">
          <a:extLst>
            <a:ext uri="{FF2B5EF4-FFF2-40B4-BE49-F238E27FC236}">
              <a16:creationId xmlns:a16="http://schemas.microsoft.com/office/drawing/2014/main" id="{8A3D9CCC-F89C-4284-A1C6-2E457FE12A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17" name="Text Box 1">
          <a:extLst>
            <a:ext uri="{FF2B5EF4-FFF2-40B4-BE49-F238E27FC236}">
              <a16:creationId xmlns:a16="http://schemas.microsoft.com/office/drawing/2014/main" id="{8D82842A-AC4B-401E-8109-1D0F759B43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8" name="Text Box 1">
          <a:extLst>
            <a:ext uri="{FF2B5EF4-FFF2-40B4-BE49-F238E27FC236}">
              <a16:creationId xmlns:a16="http://schemas.microsoft.com/office/drawing/2014/main" id="{F1B0C3BE-284E-49C0-AAF4-E2457DBF42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19" name="Text Box 1">
          <a:extLst>
            <a:ext uri="{FF2B5EF4-FFF2-40B4-BE49-F238E27FC236}">
              <a16:creationId xmlns:a16="http://schemas.microsoft.com/office/drawing/2014/main" id="{484592D5-4D0A-457E-884F-5D00801DC6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0" name="Text Box 1">
          <a:extLst>
            <a:ext uri="{FF2B5EF4-FFF2-40B4-BE49-F238E27FC236}">
              <a16:creationId xmlns:a16="http://schemas.microsoft.com/office/drawing/2014/main" id="{43491304-13F4-4163-8CC0-FBAC1F5BB3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1" name="Text Box 1">
          <a:extLst>
            <a:ext uri="{FF2B5EF4-FFF2-40B4-BE49-F238E27FC236}">
              <a16:creationId xmlns:a16="http://schemas.microsoft.com/office/drawing/2014/main" id="{CD48D710-B2CC-49DB-8D5B-9F7F691B72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22" name="Text Box 1">
          <a:extLst>
            <a:ext uri="{FF2B5EF4-FFF2-40B4-BE49-F238E27FC236}">
              <a16:creationId xmlns:a16="http://schemas.microsoft.com/office/drawing/2014/main" id="{682EF909-46A9-4C23-B38C-528551445A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23" name="Text Box 1">
          <a:extLst>
            <a:ext uri="{FF2B5EF4-FFF2-40B4-BE49-F238E27FC236}">
              <a16:creationId xmlns:a16="http://schemas.microsoft.com/office/drawing/2014/main" id="{14649F93-A832-46AD-A625-A21D7D5395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24" name="Text Box 1">
          <a:extLst>
            <a:ext uri="{FF2B5EF4-FFF2-40B4-BE49-F238E27FC236}">
              <a16:creationId xmlns:a16="http://schemas.microsoft.com/office/drawing/2014/main" id="{E6317844-0136-452F-9CA5-8FB487CBBFB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25" name="Text Box 1">
          <a:extLst>
            <a:ext uri="{FF2B5EF4-FFF2-40B4-BE49-F238E27FC236}">
              <a16:creationId xmlns:a16="http://schemas.microsoft.com/office/drawing/2014/main" id="{9EAB4BE4-C31D-4C33-AC64-35D739C7624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6" name="Text Box 1">
          <a:extLst>
            <a:ext uri="{FF2B5EF4-FFF2-40B4-BE49-F238E27FC236}">
              <a16:creationId xmlns:a16="http://schemas.microsoft.com/office/drawing/2014/main" id="{230633A7-83EA-485A-B5CD-65543469DF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7" name="Text Box 1">
          <a:extLst>
            <a:ext uri="{FF2B5EF4-FFF2-40B4-BE49-F238E27FC236}">
              <a16:creationId xmlns:a16="http://schemas.microsoft.com/office/drawing/2014/main" id="{6438E0F4-EBAF-452D-A196-7213A5BB6A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8" name="Text Box 1">
          <a:extLst>
            <a:ext uri="{FF2B5EF4-FFF2-40B4-BE49-F238E27FC236}">
              <a16:creationId xmlns:a16="http://schemas.microsoft.com/office/drawing/2014/main" id="{068C61E2-4132-4ED7-8FF6-37E5F005D7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529" name="Text Box 1">
          <a:extLst>
            <a:ext uri="{FF2B5EF4-FFF2-40B4-BE49-F238E27FC236}">
              <a16:creationId xmlns:a16="http://schemas.microsoft.com/office/drawing/2014/main" id="{3F047BDC-D9DA-424F-8685-0E46653908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30" name="Text Box 1">
          <a:extLst>
            <a:ext uri="{FF2B5EF4-FFF2-40B4-BE49-F238E27FC236}">
              <a16:creationId xmlns:a16="http://schemas.microsoft.com/office/drawing/2014/main" id="{EDB37B8E-1F9F-498A-9FDB-D780C4EF52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31" name="Text Box 1">
          <a:extLst>
            <a:ext uri="{FF2B5EF4-FFF2-40B4-BE49-F238E27FC236}">
              <a16:creationId xmlns:a16="http://schemas.microsoft.com/office/drawing/2014/main" id="{C5D37ECA-6210-45EE-AA2F-187D86E108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32" name="Text Box 1">
          <a:extLst>
            <a:ext uri="{FF2B5EF4-FFF2-40B4-BE49-F238E27FC236}">
              <a16:creationId xmlns:a16="http://schemas.microsoft.com/office/drawing/2014/main" id="{36C7B88A-F541-4B1C-BB18-5BBC00CB7B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33" name="Text Box 1">
          <a:extLst>
            <a:ext uri="{FF2B5EF4-FFF2-40B4-BE49-F238E27FC236}">
              <a16:creationId xmlns:a16="http://schemas.microsoft.com/office/drawing/2014/main" id="{A2FCD16B-A55A-4C90-8BED-2DD9A3D4A8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34" name="Text Box 1">
          <a:extLst>
            <a:ext uri="{FF2B5EF4-FFF2-40B4-BE49-F238E27FC236}">
              <a16:creationId xmlns:a16="http://schemas.microsoft.com/office/drawing/2014/main" id="{65685C78-6C72-4D6C-915C-C10E729AF9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35" name="Text Box 1">
          <a:extLst>
            <a:ext uri="{FF2B5EF4-FFF2-40B4-BE49-F238E27FC236}">
              <a16:creationId xmlns:a16="http://schemas.microsoft.com/office/drawing/2014/main" id="{0723A152-40E2-434E-8644-C2895069E13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36" name="Text Box 1">
          <a:extLst>
            <a:ext uri="{FF2B5EF4-FFF2-40B4-BE49-F238E27FC236}">
              <a16:creationId xmlns:a16="http://schemas.microsoft.com/office/drawing/2014/main" id="{A263F20E-4CF0-428C-95A8-A1019F3140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37" name="Text Box 1">
          <a:extLst>
            <a:ext uri="{FF2B5EF4-FFF2-40B4-BE49-F238E27FC236}">
              <a16:creationId xmlns:a16="http://schemas.microsoft.com/office/drawing/2014/main" id="{1D0BBEE9-8284-4B94-9416-4B09EC8C53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38" name="Text Box 1">
          <a:extLst>
            <a:ext uri="{FF2B5EF4-FFF2-40B4-BE49-F238E27FC236}">
              <a16:creationId xmlns:a16="http://schemas.microsoft.com/office/drawing/2014/main" id="{202BC9A9-7676-4BC9-9EF0-4C4490E83B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39" name="Text Box 1">
          <a:extLst>
            <a:ext uri="{FF2B5EF4-FFF2-40B4-BE49-F238E27FC236}">
              <a16:creationId xmlns:a16="http://schemas.microsoft.com/office/drawing/2014/main" id="{35FD3DEF-7CB5-4A92-AEC2-88799B06103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40" name="Text Box 1">
          <a:extLst>
            <a:ext uri="{FF2B5EF4-FFF2-40B4-BE49-F238E27FC236}">
              <a16:creationId xmlns:a16="http://schemas.microsoft.com/office/drawing/2014/main" id="{6607C027-673C-4025-BD74-3D42620239C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41" name="Text Box 1">
          <a:extLst>
            <a:ext uri="{FF2B5EF4-FFF2-40B4-BE49-F238E27FC236}">
              <a16:creationId xmlns:a16="http://schemas.microsoft.com/office/drawing/2014/main" id="{A83897BB-EA87-4B1B-8DA2-FDDC81CAAE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42" name="Text Box 1">
          <a:extLst>
            <a:ext uri="{FF2B5EF4-FFF2-40B4-BE49-F238E27FC236}">
              <a16:creationId xmlns:a16="http://schemas.microsoft.com/office/drawing/2014/main" id="{6D012433-EA72-40F5-BDD1-829AB25A3A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43" name="Text Box 1">
          <a:extLst>
            <a:ext uri="{FF2B5EF4-FFF2-40B4-BE49-F238E27FC236}">
              <a16:creationId xmlns:a16="http://schemas.microsoft.com/office/drawing/2014/main" id="{0C6783D8-0E22-4593-8D0E-F534D6F17D3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44" name="Text Box 1">
          <a:extLst>
            <a:ext uri="{FF2B5EF4-FFF2-40B4-BE49-F238E27FC236}">
              <a16:creationId xmlns:a16="http://schemas.microsoft.com/office/drawing/2014/main" id="{FAE711A9-62B5-4B51-AF0F-B530577B67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45" name="Text Box 1">
          <a:extLst>
            <a:ext uri="{FF2B5EF4-FFF2-40B4-BE49-F238E27FC236}">
              <a16:creationId xmlns:a16="http://schemas.microsoft.com/office/drawing/2014/main" id="{00034122-487E-48A0-A0D8-B69E8BEBD1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46" name="Text Box 1">
          <a:extLst>
            <a:ext uri="{FF2B5EF4-FFF2-40B4-BE49-F238E27FC236}">
              <a16:creationId xmlns:a16="http://schemas.microsoft.com/office/drawing/2014/main" id="{AE2BAB3B-CD9C-42B7-B29D-FC7AF8CD4CD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47" name="Text Box 1">
          <a:extLst>
            <a:ext uri="{FF2B5EF4-FFF2-40B4-BE49-F238E27FC236}">
              <a16:creationId xmlns:a16="http://schemas.microsoft.com/office/drawing/2014/main" id="{A0EC8D0D-C2B3-4611-AAB9-5503766C4A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48" name="Text Box 1">
          <a:extLst>
            <a:ext uri="{FF2B5EF4-FFF2-40B4-BE49-F238E27FC236}">
              <a16:creationId xmlns:a16="http://schemas.microsoft.com/office/drawing/2014/main" id="{B6B15D2D-1385-4214-B10D-A2947E00FF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49" name="Text Box 1">
          <a:extLst>
            <a:ext uri="{FF2B5EF4-FFF2-40B4-BE49-F238E27FC236}">
              <a16:creationId xmlns:a16="http://schemas.microsoft.com/office/drawing/2014/main" id="{3EEEFB46-2077-4AB7-97EB-8BBB6FB45C4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50" name="Text Box 1">
          <a:extLst>
            <a:ext uri="{FF2B5EF4-FFF2-40B4-BE49-F238E27FC236}">
              <a16:creationId xmlns:a16="http://schemas.microsoft.com/office/drawing/2014/main" id="{14C729B8-299D-4B67-A7FD-8BCAC1ECDC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51" name="Text Box 1">
          <a:extLst>
            <a:ext uri="{FF2B5EF4-FFF2-40B4-BE49-F238E27FC236}">
              <a16:creationId xmlns:a16="http://schemas.microsoft.com/office/drawing/2014/main" id="{A91DF1C1-578F-4F18-B7AE-522E72C97E4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52" name="Text Box 1">
          <a:extLst>
            <a:ext uri="{FF2B5EF4-FFF2-40B4-BE49-F238E27FC236}">
              <a16:creationId xmlns:a16="http://schemas.microsoft.com/office/drawing/2014/main" id="{AEB21350-D125-49DC-8ACD-1473A908C4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53" name="Text Box 1">
          <a:extLst>
            <a:ext uri="{FF2B5EF4-FFF2-40B4-BE49-F238E27FC236}">
              <a16:creationId xmlns:a16="http://schemas.microsoft.com/office/drawing/2014/main" id="{06D16EBC-1CC2-45BF-83D9-117BF32088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4" name="Text Box 1">
          <a:extLst>
            <a:ext uri="{FF2B5EF4-FFF2-40B4-BE49-F238E27FC236}">
              <a16:creationId xmlns:a16="http://schemas.microsoft.com/office/drawing/2014/main" id="{176D2A4D-1CE5-4EA2-955B-C6D1016F26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5" name="Text Box 1">
          <a:extLst>
            <a:ext uri="{FF2B5EF4-FFF2-40B4-BE49-F238E27FC236}">
              <a16:creationId xmlns:a16="http://schemas.microsoft.com/office/drawing/2014/main" id="{47272FEE-DCC0-461C-A9B7-2CDFEED618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6" name="Text Box 1">
          <a:extLst>
            <a:ext uri="{FF2B5EF4-FFF2-40B4-BE49-F238E27FC236}">
              <a16:creationId xmlns:a16="http://schemas.microsoft.com/office/drawing/2014/main" id="{EC687CE3-C262-4B5E-B6DA-97A7024685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7" name="Text Box 1">
          <a:extLst>
            <a:ext uri="{FF2B5EF4-FFF2-40B4-BE49-F238E27FC236}">
              <a16:creationId xmlns:a16="http://schemas.microsoft.com/office/drawing/2014/main" id="{E341ED4A-CA87-467C-A946-A18212CAB1A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8" name="Text Box 1">
          <a:extLst>
            <a:ext uri="{FF2B5EF4-FFF2-40B4-BE49-F238E27FC236}">
              <a16:creationId xmlns:a16="http://schemas.microsoft.com/office/drawing/2014/main" id="{642FF97D-6EDA-430B-ABDF-80A6DB4D5D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59" name="Text Box 1">
          <a:extLst>
            <a:ext uri="{FF2B5EF4-FFF2-40B4-BE49-F238E27FC236}">
              <a16:creationId xmlns:a16="http://schemas.microsoft.com/office/drawing/2014/main" id="{27C8E0BB-4396-4843-ABC2-849D5EEE74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0" name="Text Box 1">
          <a:extLst>
            <a:ext uri="{FF2B5EF4-FFF2-40B4-BE49-F238E27FC236}">
              <a16:creationId xmlns:a16="http://schemas.microsoft.com/office/drawing/2014/main" id="{72ADFF9F-17AB-4B02-9EEF-9B629A1779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1" name="Text Box 1">
          <a:extLst>
            <a:ext uri="{FF2B5EF4-FFF2-40B4-BE49-F238E27FC236}">
              <a16:creationId xmlns:a16="http://schemas.microsoft.com/office/drawing/2014/main" id="{D8F0FCE5-6979-4A44-9DCD-1004DD2B33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2" name="Text Box 1">
          <a:extLst>
            <a:ext uri="{FF2B5EF4-FFF2-40B4-BE49-F238E27FC236}">
              <a16:creationId xmlns:a16="http://schemas.microsoft.com/office/drawing/2014/main" id="{FC3629E5-1428-444E-9832-9B3312173F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3" name="Text Box 1">
          <a:extLst>
            <a:ext uri="{FF2B5EF4-FFF2-40B4-BE49-F238E27FC236}">
              <a16:creationId xmlns:a16="http://schemas.microsoft.com/office/drawing/2014/main" id="{C045F838-D4FA-49C3-80E4-507E8382EE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4" name="Text Box 1">
          <a:extLst>
            <a:ext uri="{FF2B5EF4-FFF2-40B4-BE49-F238E27FC236}">
              <a16:creationId xmlns:a16="http://schemas.microsoft.com/office/drawing/2014/main" id="{51A8A709-F4B5-48E3-9D54-67A583BEBCC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5" name="Text Box 1">
          <a:extLst>
            <a:ext uri="{FF2B5EF4-FFF2-40B4-BE49-F238E27FC236}">
              <a16:creationId xmlns:a16="http://schemas.microsoft.com/office/drawing/2014/main" id="{FA2261E2-51D1-45AB-9E5A-F4EF435F87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6" name="Text Box 1">
          <a:extLst>
            <a:ext uri="{FF2B5EF4-FFF2-40B4-BE49-F238E27FC236}">
              <a16:creationId xmlns:a16="http://schemas.microsoft.com/office/drawing/2014/main" id="{0523C458-6110-48C7-A757-7730D26D1D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7" name="Text Box 1">
          <a:extLst>
            <a:ext uri="{FF2B5EF4-FFF2-40B4-BE49-F238E27FC236}">
              <a16:creationId xmlns:a16="http://schemas.microsoft.com/office/drawing/2014/main" id="{F5A963B9-4E90-4CB8-981D-3DA7B6BD38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8" name="Text Box 1">
          <a:extLst>
            <a:ext uri="{FF2B5EF4-FFF2-40B4-BE49-F238E27FC236}">
              <a16:creationId xmlns:a16="http://schemas.microsoft.com/office/drawing/2014/main" id="{D0AF0EAF-3318-4FA1-A40A-E2B3ECF291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569" name="Text Box 1">
          <a:extLst>
            <a:ext uri="{FF2B5EF4-FFF2-40B4-BE49-F238E27FC236}">
              <a16:creationId xmlns:a16="http://schemas.microsoft.com/office/drawing/2014/main" id="{0DCDE321-6AFF-4C35-9155-90B1047B96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70" name="Text Box 1">
          <a:extLst>
            <a:ext uri="{FF2B5EF4-FFF2-40B4-BE49-F238E27FC236}">
              <a16:creationId xmlns:a16="http://schemas.microsoft.com/office/drawing/2014/main" id="{AC19A99F-A22D-45B9-BCE0-AF01FEE7A8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71" name="Text Box 1">
          <a:extLst>
            <a:ext uri="{FF2B5EF4-FFF2-40B4-BE49-F238E27FC236}">
              <a16:creationId xmlns:a16="http://schemas.microsoft.com/office/drawing/2014/main" id="{28B9AF1B-A7C3-4555-9117-103C88210C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72" name="Text Box 1">
          <a:extLst>
            <a:ext uri="{FF2B5EF4-FFF2-40B4-BE49-F238E27FC236}">
              <a16:creationId xmlns:a16="http://schemas.microsoft.com/office/drawing/2014/main" id="{BDF164D2-8799-4557-B66B-B62B87857C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73" name="Text Box 1">
          <a:extLst>
            <a:ext uri="{FF2B5EF4-FFF2-40B4-BE49-F238E27FC236}">
              <a16:creationId xmlns:a16="http://schemas.microsoft.com/office/drawing/2014/main" id="{80D80A97-B46A-40AA-BA17-6A597AEC49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74" name="Text Box 1">
          <a:extLst>
            <a:ext uri="{FF2B5EF4-FFF2-40B4-BE49-F238E27FC236}">
              <a16:creationId xmlns:a16="http://schemas.microsoft.com/office/drawing/2014/main" id="{A17FE1B2-41A4-4A9F-AB80-3B21F84E2D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75" name="Text Box 1">
          <a:extLst>
            <a:ext uri="{FF2B5EF4-FFF2-40B4-BE49-F238E27FC236}">
              <a16:creationId xmlns:a16="http://schemas.microsoft.com/office/drawing/2014/main" id="{000FF7CB-89C5-479C-88D7-4F510C1EE9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76" name="Text Box 1">
          <a:extLst>
            <a:ext uri="{FF2B5EF4-FFF2-40B4-BE49-F238E27FC236}">
              <a16:creationId xmlns:a16="http://schemas.microsoft.com/office/drawing/2014/main" id="{A408370A-3F22-4052-A5FF-82EBB497F4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77" name="Text Box 1">
          <a:extLst>
            <a:ext uri="{FF2B5EF4-FFF2-40B4-BE49-F238E27FC236}">
              <a16:creationId xmlns:a16="http://schemas.microsoft.com/office/drawing/2014/main" id="{B6A8E5B6-67C4-43FA-B7E7-744D6129EA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78" name="Text Box 1">
          <a:extLst>
            <a:ext uri="{FF2B5EF4-FFF2-40B4-BE49-F238E27FC236}">
              <a16:creationId xmlns:a16="http://schemas.microsoft.com/office/drawing/2014/main" id="{654DC4D4-794F-4EE8-B2F5-C778B6E98E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79" name="Text Box 1">
          <a:extLst>
            <a:ext uri="{FF2B5EF4-FFF2-40B4-BE49-F238E27FC236}">
              <a16:creationId xmlns:a16="http://schemas.microsoft.com/office/drawing/2014/main" id="{0BF8C456-C842-4082-A583-32B790F485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80" name="Text Box 1">
          <a:extLst>
            <a:ext uri="{FF2B5EF4-FFF2-40B4-BE49-F238E27FC236}">
              <a16:creationId xmlns:a16="http://schemas.microsoft.com/office/drawing/2014/main" id="{B099EA2C-A62C-4CF3-9DAB-AC6B325169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81" name="Text Box 1">
          <a:extLst>
            <a:ext uri="{FF2B5EF4-FFF2-40B4-BE49-F238E27FC236}">
              <a16:creationId xmlns:a16="http://schemas.microsoft.com/office/drawing/2014/main" id="{53154576-C232-44F9-8742-1C284BBD83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82" name="Text Box 1">
          <a:extLst>
            <a:ext uri="{FF2B5EF4-FFF2-40B4-BE49-F238E27FC236}">
              <a16:creationId xmlns:a16="http://schemas.microsoft.com/office/drawing/2014/main" id="{60B79099-F237-43B6-BD3B-0FB540B8FF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83" name="Text Box 1">
          <a:extLst>
            <a:ext uri="{FF2B5EF4-FFF2-40B4-BE49-F238E27FC236}">
              <a16:creationId xmlns:a16="http://schemas.microsoft.com/office/drawing/2014/main" id="{669611FA-F905-4B5C-BA47-FB54C5375D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84" name="Text Box 1">
          <a:extLst>
            <a:ext uri="{FF2B5EF4-FFF2-40B4-BE49-F238E27FC236}">
              <a16:creationId xmlns:a16="http://schemas.microsoft.com/office/drawing/2014/main" id="{62700849-3E66-4058-95C3-D6F835BEE6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85" name="Text Box 1">
          <a:extLst>
            <a:ext uri="{FF2B5EF4-FFF2-40B4-BE49-F238E27FC236}">
              <a16:creationId xmlns:a16="http://schemas.microsoft.com/office/drawing/2014/main" id="{E5F46616-9077-4889-8214-B93A071A3C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86" name="Text Box 1">
          <a:extLst>
            <a:ext uri="{FF2B5EF4-FFF2-40B4-BE49-F238E27FC236}">
              <a16:creationId xmlns:a16="http://schemas.microsoft.com/office/drawing/2014/main" id="{862A1FD0-CCB1-4B43-8E01-03C7DCD6A3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87" name="Text Box 1">
          <a:extLst>
            <a:ext uri="{FF2B5EF4-FFF2-40B4-BE49-F238E27FC236}">
              <a16:creationId xmlns:a16="http://schemas.microsoft.com/office/drawing/2014/main" id="{B105CF9E-7FE5-4239-A13E-60154B4D72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88" name="Text Box 1">
          <a:extLst>
            <a:ext uri="{FF2B5EF4-FFF2-40B4-BE49-F238E27FC236}">
              <a16:creationId xmlns:a16="http://schemas.microsoft.com/office/drawing/2014/main" id="{FB38FF64-8745-44B6-905B-DE93F596F0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89" name="Text Box 1">
          <a:extLst>
            <a:ext uri="{FF2B5EF4-FFF2-40B4-BE49-F238E27FC236}">
              <a16:creationId xmlns:a16="http://schemas.microsoft.com/office/drawing/2014/main" id="{A1B88494-4C19-418B-A7CE-7048F82963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0" name="Text Box 1">
          <a:extLst>
            <a:ext uri="{FF2B5EF4-FFF2-40B4-BE49-F238E27FC236}">
              <a16:creationId xmlns:a16="http://schemas.microsoft.com/office/drawing/2014/main" id="{ECD0F9F9-A675-4864-9592-46E1BC8A6E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1" name="Text Box 1">
          <a:extLst>
            <a:ext uri="{FF2B5EF4-FFF2-40B4-BE49-F238E27FC236}">
              <a16:creationId xmlns:a16="http://schemas.microsoft.com/office/drawing/2014/main" id="{8A812EE1-46AD-4913-9C5F-ED029E0E7A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2" name="Text Box 1">
          <a:extLst>
            <a:ext uri="{FF2B5EF4-FFF2-40B4-BE49-F238E27FC236}">
              <a16:creationId xmlns:a16="http://schemas.microsoft.com/office/drawing/2014/main" id="{BBE4CD2F-72DD-4601-9EE0-E9AB66564B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3" name="Text Box 1">
          <a:extLst>
            <a:ext uri="{FF2B5EF4-FFF2-40B4-BE49-F238E27FC236}">
              <a16:creationId xmlns:a16="http://schemas.microsoft.com/office/drawing/2014/main" id="{FE7D8DA3-B4A0-4434-83A7-9A6F4B320D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94" name="Text Box 1">
          <a:extLst>
            <a:ext uri="{FF2B5EF4-FFF2-40B4-BE49-F238E27FC236}">
              <a16:creationId xmlns:a16="http://schemas.microsoft.com/office/drawing/2014/main" id="{BB2DDD50-C9DD-48DD-BC41-69EFC58A2E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95" name="Text Box 1">
          <a:extLst>
            <a:ext uri="{FF2B5EF4-FFF2-40B4-BE49-F238E27FC236}">
              <a16:creationId xmlns:a16="http://schemas.microsoft.com/office/drawing/2014/main" id="{FF179D4F-9726-4D64-BE74-5EB5B9F460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596" name="Text Box 1">
          <a:extLst>
            <a:ext uri="{FF2B5EF4-FFF2-40B4-BE49-F238E27FC236}">
              <a16:creationId xmlns:a16="http://schemas.microsoft.com/office/drawing/2014/main" id="{34CD9A53-8178-43DD-AC80-70CF0F8DFD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597" name="Text Box 1">
          <a:extLst>
            <a:ext uri="{FF2B5EF4-FFF2-40B4-BE49-F238E27FC236}">
              <a16:creationId xmlns:a16="http://schemas.microsoft.com/office/drawing/2014/main" id="{1B84DFA0-AE85-4401-A9EB-D2E793EE97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8" name="Text Box 1">
          <a:extLst>
            <a:ext uri="{FF2B5EF4-FFF2-40B4-BE49-F238E27FC236}">
              <a16:creationId xmlns:a16="http://schemas.microsoft.com/office/drawing/2014/main" id="{9FC1873B-BDA8-40D9-B612-21E80FFB78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599" name="Text Box 1">
          <a:extLst>
            <a:ext uri="{FF2B5EF4-FFF2-40B4-BE49-F238E27FC236}">
              <a16:creationId xmlns:a16="http://schemas.microsoft.com/office/drawing/2014/main" id="{F58DECA2-72DD-40B4-8147-621C76E638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0" name="Text Box 1">
          <a:extLst>
            <a:ext uri="{FF2B5EF4-FFF2-40B4-BE49-F238E27FC236}">
              <a16:creationId xmlns:a16="http://schemas.microsoft.com/office/drawing/2014/main" id="{4CC0AEC3-C9FF-452E-AA2B-F19345AC93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1" name="Text Box 1">
          <a:extLst>
            <a:ext uri="{FF2B5EF4-FFF2-40B4-BE49-F238E27FC236}">
              <a16:creationId xmlns:a16="http://schemas.microsoft.com/office/drawing/2014/main" id="{BC6F77F2-755B-4860-8938-5426995D68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02" name="Text Box 1">
          <a:extLst>
            <a:ext uri="{FF2B5EF4-FFF2-40B4-BE49-F238E27FC236}">
              <a16:creationId xmlns:a16="http://schemas.microsoft.com/office/drawing/2014/main" id="{DD810DF8-9E1B-44FC-A0F9-6882EDD124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03" name="Text Box 1">
          <a:extLst>
            <a:ext uri="{FF2B5EF4-FFF2-40B4-BE49-F238E27FC236}">
              <a16:creationId xmlns:a16="http://schemas.microsoft.com/office/drawing/2014/main" id="{F7A79EB1-68AD-4B33-93F3-19FA848F9B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04" name="Text Box 1">
          <a:extLst>
            <a:ext uri="{FF2B5EF4-FFF2-40B4-BE49-F238E27FC236}">
              <a16:creationId xmlns:a16="http://schemas.microsoft.com/office/drawing/2014/main" id="{E89521D6-ECF4-4818-BF7F-BD45AC37BD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05" name="Text Box 1">
          <a:extLst>
            <a:ext uri="{FF2B5EF4-FFF2-40B4-BE49-F238E27FC236}">
              <a16:creationId xmlns:a16="http://schemas.microsoft.com/office/drawing/2014/main" id="{F9A7F39A-492C-4701-8D83-FFF53CCCEA7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6" name="Text Box 1">
          <a:extLst>
            <a:ext uri="{FF2B5EF4-FFF2-40B4-BE49-F238E27FC236}">
              <a16:creationId xmlns:a16="http://schemas.microsoft.com/office/drawing/2014/main" id="{51CC3F12-57E2-47BD-9DFC-CCCC1EBCD9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7" name="Text Box 1">
          <a:extLst>
            <a:ext uri="{FF2B5EF4-FFF2-40B4-BE49-F238E27FC236}">
              <a16:creationId xmlns:a16="http://schemas.microsoft.com/office/drawing/2014/main" id="{1B80272B-DCD2-44A3-8818-A0A18E7648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8" name="Text Box 1">
          <a:extLst>
            <a:ext uri="{FF2B5EF4-FFF2-40B4-BE49-F238E27FC236}">
              <a16:creationId xmlns:a16="http://schemas.microsoft.com/office/drawing/2014/main" id="{3AA9621D-0997-4A27-890A-00C410E1D1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09" name="Text Box 1">
          <a:extLst>
            <a:ext uri="{FF2B5EF4-FFF2-40B4-BE49-F238E27FC236}">
              <a16:creationId xmlns:a16="http://schemas.microsoft.com/office/drawing/2014/main" id="{B7E61272-D726-41C8-B8A9-8110692708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10" name="Text Box 1">
          <a:extLst>
            <a:ext uri="{FF2B5EF4-FFF2-40B4-BE49-F238E27FC236}">
              <a16:creationId xmlns:a16="http://schemas.microsoft.com/office/drawing/2014/main" id="{4831F7C9-9481-498E-9EBA-F8656D0EC98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11" name="Text Box 1">
          <a:extLst>
            <a:ext uri="{FF2B5EF4-FFF2-40B4-BE49-F238E27FC236}">
              <a16:creationId xmlns:a16="http://schemas.microsoft.com/office/drawing/2014/main" id="{BBD26F39-4DF9-4230-9062-426A4A5537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12" name="Text Box 1">
          <a:extLst>
            <a:ext uri="{FF2B5EF4-FFF2-40B4-BE49-F238E27FC236}">
              <a16:creationId xmlns:a16="http://schemas.microsoft.com/office/drawing/2014/main" id="{89BFE628-82E0-4DAE-B8CD-8A12FA8F81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13" name="Text Box 1">
          <a:extLst>
            <a:ext uri="{FF2B5EF4-FFF2-40B4-BE49-F238E27FC236}">
              <a16:creationId xmlns:a16="http://schemas.microsoft.com/office/drawing/2014/main" id="{486CE264-24E8-423E-AEB5-3740044DA0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614" name="Text Box 1">
          <a:extLst>
            <a:ext uri="{FF2B5EF4-FFF2-40B4-BE49-F238E27FC236}">
              <a16:creationId xmlns:a16="http://schemas.microsoft.com/office/drawing/2014/main" id="{AC7E89F6-10F3-4223-8CF2-F532A2A8F2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615" name="Text Box 1">
          <a:extLst>
            <a:ext uri="{FF2B5EF4-FFF2-40B4-BE49-F238E27FC236}">
              <a16:creationId xmlns:a16="http://schemas.microsoft.com/office/drawing/2014/main" id="{A4B2F0E1-40B2-4106-AAB9-5B56F2380DF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616" name="Text Box 1">
          <a:extLst>
            <a:ext uri="{FF2B5EF4-FFF2-40B4-BE49-F238E27FC236}">
              <a16:creationId xmlns:a16="http://schemas.microsoft.com/office/drawing/2014/main" id="{F37E5474-C8DB-4FE8-9329-3B403DA2B4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617" name="Text Box 1">
          <a:extLst>
            <a:ext uri="{FF2B5EF4-FFF2-40B4-BE49-F238E27FC236}">
              <a16:creationId xmlns:a16="http://schemas.microsoft.com/office/drawing/2014/main" id="{A96D31CB-0C42-4467-BAA0-D15AF867F0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18" name="Text Box 1">
          <a:extLst>
            <a:ext uri="{FF2B5EF4-FFF2-40B4-BE49-F238E27FC236}">
              <a16:creationId xmlns:a16="http://schemas.microsoft.com/office/drawing/2014/main" id="{3D407FFD-30DC-4454-9D7D-B341D57E30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19" name="Text Box 1">
          <a:extLst>
            <a:ext uri="{FF2B5EF4-FFF2-40B4-BE49-F238E27FC236}">
              <a16:creationId xmlns:a16="http://schemas.microsoft.com/office/drawing/2014/main" id="{262A2558-4864-4B72-A0F0-70F95BF871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20" name="Text Box 1">
          <a:extLst>
            <a:ext uri="{FF2B5EF4-FFF2-40B4-BE49-F238E27FC236}">
              <a16:creationId xmlns:a16="http://schemas.microsoft.com/office/drawing/2014/main" id="{41BD331C-3D2B-4F50-893D-AA3BBB2D80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21" name="Text Box 1">
          <a:extLst>
            <a:ext uri="{FF2B5EF4-FFF2-40B4-BE49-F238E27FC236}">
              <a16:creationId xmlns:a16="http://schemas.microsoft.com/office/drawing/2014/main" id="{EC6B8621-6575-406E-B6BD-367228E76A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22" name="Text Box 1">
          <a:extLst>
            <a:ext uri="{FF2B5EF4-FFF2-40B4-BE49-F238E27FC236}">
              <a16:creationId xmlns:a16="http://schemas.microsoft.com/office/drawing/2014/main" id="{9DC170F7-4DA9-48AB-8C15-0CE8D8FBB01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23" name="Text Box 1">
          <a:extLst>
            <a:ext uri="{FF2B5EF4-FFF2-40B4-BE49-F238E27FC236}">
              <a16:creationId xmlns:a16="http://schemas.microsoft.com/office/drawing/2014/main" id="{13D1F916-0A9D-4097-BC3C-16646E685D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24" name="Text Box 1">
          <a:extLst>
            <a:ext uri="{FF2B5EF4-FFF2-40B4-BE49-F238E27FC236}">
              <a16:creationId xmlns:a16="http://schemas.microsoft.com/office/drawing/2014/main" id="{749B54BC-C92C-473D-A118-55E91838A7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25" name="Text Box 1">
          <a:extLst>
            <a:ext uri="{FF2B5EF4-FFF2-40B4-BE49-F238E27FC236}">
              <a16:creationId xmlns:a16="http://schemas.microsoft.com/office/drawing/2014/main" id="{58F9D0F7-2606-4601-BF5E-2A9DC2AD29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26" name="Text Box 1">
          <a:extLst>
            <a:ext uri="{FF2B5EF4-FFF2-40B4-BE49-F238E27FC236}">
              <a16:creationId xmlns:a16="http://schemas.microsoft.com/office/drawing/2014/main" id="{D859445A-53D6-4319-AA73-49475BC727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27" name="Text Box 1">
          <a:extLst>
            <a:ext uri="{FF2B5EF4-FFF2-40B4-BE49-F238E27FC236}">
              <a16:creationId xmlns:a16="http://schemas.microsoft.com/office/drawing/2014/main" id="{6AE5C889-D21C-4A4F-BCA6-8AD1F2A60C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28" name="Text Box 1">
          <a:extLst>
            <a:ext uri="{FF2B5EF4-FFF2-40B4-BE49-F238E27FC236}">
              <a16:creationId xmlns:a16="http://schemas.microsoft.com/office/drawing/2014/main" id="{ED4D0876-D96E-4D3A-9C2D-2CAFFCE5EFB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29" name="Text Box 1">
          <a:extLst>
            <a:ext uri="{FF2B5EF4-FFF2-40B4-BE49-F238E27FC236}">
              <a16:creationId xmlns:a16="http://schemas.microsoft.com/office/drawing/2014/main" id="{14DF8628-7CAB-497D-B303-E25A6CA8F2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0" name="Text Box 1">
          <a:extLst>
            <a:ext uri="{FF2B5EF4-FFF2-40B4-BE49-F238E27FC236}">
              <a16:creationId xmlns:a16="http://schemas.microsoft.com/office/drawing/2014/main" id="{D30B0F8E-8752-4207-866A-4CA140A3C3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1" name="Text Box 1">
          <a:extLst>
            <a:ext uri="{FF2B5EF4-FFF2-40B4-BE49-F238E27FC236}">
              <a16:creationId xmlns:a16="http://schemas.microsoft.com/office/drawing/2014/main" id="{03F85583-6735-4DC4-BE2D-3FD68F816C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2" name="Text Box 1">
          <a:extLst>
            <a:ext uri="{FF2B5EF4-FFF2-40B4-BE49-F238E27FC236}">
              <a16:creationId xmlns:a16="http://schemas.microsoft.com/office/drawing/2014/main" id="{8623FBF8-5668-4337-901F-FA54F64242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3" name="Text Box 1">
          <a:extLst>
            <a:ext uri="{FF2B5EF4-FFF2-40B4-BE49-F238E27FC236}">
              <a16:creationId xmlns:a16="http://schemas.microsoft.com/office/drawing/2014/main" id="{336B1CA8-DAAB-4A94-B240-5A365EDFD0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34" name="Text Box 1">
          <a:extLst>
            <a:ext uri="{FF2B5EF4-FFF2-40B4-BE49-F238E27FC236}">
              <a16:creationId xmlns:a16="http://schemas.microsoft.com/office/drawing/2014/main" id="{88C024EF-B9CC-43A1-B61C-A906DF18EB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35" name="Text Box 1">
          <a:extLst>
            <a:ext uri="{FF2B5EF4-FFF2-40B4-BE49-F238E27FC236}">
              <a16:creationId xmlns:a16="http://schemas.microsoft.com/office/drawing/2014/main" id="{5D4503CE-0A00-4C95-919A-A0ABE3A3C9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36" name="Text Box 1">
          <a:extLst>
            <a:ext uri="{FF2B5EF4-FFF2-40B4-BE49-F238E27FC236}">
              <a16:creationId xmlns:a16="http://schemas.microsoft.com/office/drawing/2014/main" id="{6495D6D4-C2C7-44F1-BCD7-65CDFAC2FF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37" name="Text Box 1">
          <a:extLst>
            <a:ext uri="{FF2B5EF4-FFF2-40B4-BE49-F238E27FC236}">
              <a16:creationId xmlns:a16="http://schemas.microsoft.com/office/drawing/2014/main" id="{B033FE75-B147-487D-9E4F-67B326DE7F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8" name="Text Box 1">
          <a:extLst>
            <a:ext uri="{FF2B5EF4-FFF2-40B4-BE49-F238E27FC236}">
              <a16:creationId xmlns:a16="http://schemas.microsoft.com/office/drawing/2014/main" id="{B696BDBB-2564-4282-95E1-3B19D73391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39" name="Text Box 1">
          <a:extLst>
            <a:ext uri="{FF2B5EF4-FFF2-40B4-BE49-F238E27FC236}">
              <a16:creationId xmlns:a16="http://schemas.microsoft.com/office/drawing/2014/main" id="{70E6FCDE-2CD5-4D2A-8FE4-00EE586D07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40" name="Text Box 1">
          <a:extLst>
            <a:ext uri="{FF2B5EF4-FFF2-40B4-BE49-F238E27FC236}">
              <a16:creationId xmlns:a16="http://schemas.microsoft.com/office/drawing/2014/main" id="{CCBAF092-4278-40C1-9888-E8D10C5EC5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41" name="Text Box 1">
          <a:extLst>
            <a:ext uri="{FF2B5EF4-FFF2-40B4-BE49-F238E27FC236}">
              <a16:creationId xmlns:a16="http://schemas.microsoft.com/office/drawing/2014/main" id="{55796D15-C8FC-4D92-82CE-05EA64FAA5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2" name="Text Box 1">
          <a:extLst>
            <a:ext uri="{FF2B5EF4-FFF2-40B4-BE49-F238E27FC236}">
              <a16:creationId xmlns:a16="http://schemas.microsoft.com/office/drawing/2014/main" id="{C3C3A867-D38F-4923-B4D6-C4F95C2547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3" name="Text Box 1">
          <a:extLst>
            <a:ext uri="{FF2B5EF4-FFF2-40B4-BE49-F238E27FC236}">
              <a16:creationId xmlns:a16="http://schemas.microsoft.com/office/drawing/2014/main" id="{7A51F88B-1DA6-4396-A183-26C5CF6A72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4" name="Text Box 1">
          <a:extLst>
            <a:ext uri="{FF2B5EF4-FFF2-40B4-BE49-F238E27FC236}">
              <a16:creationId xmlns:a16="http://schemas.microsoft.com/office/drawing/2014/main" id="{00A5A281-C14E-488C-9BD4-CEA54679A8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5" name="Text Box 1">
          <a:extLst>
            <a:ext uri="{FF2B5EF4-FFF2-40B4-BE49-F238E27FC236}">
              <a16:creationId xmlns:a16="http://schemas.microsoft.com/office/drawing/2014/main" id="{649A89AC-7FBA-4DF8-B0FE-704874745D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6" name="Text Box 1">
          <a:extLst>
            <a:ext uri="{FF2B5EF4-FFF2-40B4-BE49-F238E27FC236}">
              <a16:creationId xmlns:a16="http://schemas.microsoft.com/office/drawing/2014/main" id="{0993BC1F-2751-4147-9D43-07AE16F684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7" name="Text Box 1">
          <a:extLst>
            <a:ext uri="{FF2B5EF4-FFF2-40B4-BE49-F238E27FC236}">
              <a16:creationId xmlns:a16="http://schemas.microsoft.com/office/drawing/2014/main" id="{8AB9E57B-F908-45FB-87E5-492448F556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8" name="Text Box 1">
          <a:extLst>
            <a:ext uri="{FF2B5EF4-FFF2-40B4-BE49-F238E27FC236}">
              <a16:creationId xmlns:a16="http://schemas.microsoft.com/office/drawing/2014/main" id="{9581F677-4530-456D-ADF8-55CBB01E07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49" name="Text Box 1">
          <a:extLst>
            <a:ext uri="{FF2B5EF4-FFF2-40B4-BE49-F238E27FC236}">
              <a16:creationId xmlns:a16="http://schemas.microsoft.com/office/drawing/2014/main" id="{25E57C87-E051-43BE-8B5B-0041E65C94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0" name="Text Box 1">
          <a:extLst>
            <a:ext uri="{FF2B5EF4-FFF2-40B4-BE49-F238E27FC236}">
              <a16:creationId xmlns:a16="http://schemas.microsoft.com/office/drawing/2014/main" id="{E50B3751-3514-469A-BCCE-72E3CA8BBA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1" name="Text Box 1">
          <a:extLst>
            <a:ext uri="{FF2B5EF4-FFF2-40B4-BE49-F238E27FC236}">
              <a16:creationId xmlns:a16="http://schemas.microsoft.com/office/drawing/2014/main" id="{8BC3DC5D-F7DE-4139-B4E0-E181ABE44F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2" name="Text Box 1">
          <a:extLst>
            <a:ext uri="{FF2B5EF4-FFF2-40B4-BE49-F238E27FC236}">
              <a16:creationId xmlns:a16="http://schemas.microsoft.com/office/drawing/2014/main" id="{B7C97E1C-7C04-4F6C-BD10-1D80104118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3" name="Text Box 1">
          <a:extLst>
            <a:ext uri="{FF2B5EF4-FFF2-40B4-BE49-F238E27FC236}">
              <a16:creationId xmlns:a16="http://schemas.microsoft.com/office/drawing/2014/main" id="{8CB75142-E89D-47D6-930C-66718E41F7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4" name="Text Box 1">
          <a:extLst>
            <a:ext uri="{FF2B5EF4-FFF2-40B4-BE49-F238E27FC236}">
              <a16:creationId xmlns:a16="http://schemas.microsoft.com/office/drawing/2014/main" id="{FF96407A-8B87-4244-861C-9D777B1B3B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5" name="Text Box 1">
          <a:extLst>
            <a:ext uri="{FF2B5EF4-FFF2-40B4-BE49-F238E27FC236}">
              <a16:creationId xmlns:a16="http://schemas.microsoft.com/office/drawing/2014/main" id="{749B92E9-0670-4B99-9DBB-8852D575E8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6" name="Text Box 1">
          <a:extLst>
            <a:ext uri="{FF2B5EF4-FFF2-40B4-BE49-F238E27FC236}">
              <a16:creationId xmlns:a16="http://schemas.microsoft.com/office/drawing/2014/main" id="{ED3F4C25-B7A3-4962-83C1-A43D24A884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657" name="Text Box 1">
          <a:extLst>
            <a:ext uri="{FF2B5EF4-FFF2-40B4-BE49-F238E27FC236}">
              <a16:creationId xmlns:a16="http://schemas.microsoft.com/office/drawing/2014/main" id="{44D87C49-BF97-4349-A611-BD78D30EDF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58" name="Text Box 1">
          <a:extLst>
            <a:ext uri="{FF2B5EF4-FFF2-40B4-BE49-F238E27FC236}">
              <a16:creationId xmlns:a16="http://schemas.microsoft.com/office/drawing/2014/main" id="{137A83C1-C1F3-4096-A47D-DDC1A48F5E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59" name="Text Box 1">
          <a:extLst>
            <a:ext uri="{FF2B5EF4-FFF2-40B4-BE49-F238E27FC236}">
              <a16:creationId xmlns:a16="http://schemas.microsoft.com/office/drawing/2014/main" id="{920F23E3-B777-4FD0-AA08-FF9E7D4EC6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60" name="Text Box 1">
          <a:extLst>
            <a:ext uri="{FF2B5EF4-FFF2-40B4-BE49-F238E27FC236}">
              <a16:creationId xmlns:a16="http://schemas.microsoft.com/office/drawing/2014/main" id="{EB71C821-37B4-4C2F-B265-36E8C94664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61" name="Text Box 1">
          <a:extLst>
            <a:ext uri="{FF2B5EF4-FFF2-40B4-BE49-F238E27FC236}">
              <a16:creationId xmlns:a16="http://schemas.microsoft.com/office/drawing/2014/main" id="{A6010521-EA87-4973-A98C-3CEB39FC24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62" name="Text Box 1">
          <a:extLst>
            <a:ext uri="{FF2B5EF4-FFF2-40B4-BE49-F238E27FC236}">
              <a16:creationId xmlns:a16="http://schemas.microsoft.com/office/drawing/2014/main" id="{BD0D03B9-7742-482A-954E-951C118987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63" name="Text Box 1">
          <a:extLst>
            <a:ext uri="{FF2B5EF4-FFF2-40B4-BE49-F238E27FC236}">
              <a16:creationId xmlns:a16="http://schemas.microsoft.com/office/drawing/2014/main" id="{3DA07541-4D0C-463B-A682-BE16EA8BC0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64" name="Text Box 1">
          <a:extLst>
            <a:ext uri="{FF2B5EF4-FFF2-40B4-BE49-F238E27FC236}">
              <a16:creationId xmlns:a16="http://schemas.microsoft.com/office/drawing/2014/main" id="{656CAFEE-0B42-4961-8EC4-9B5FEFEBF7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65" name="Text Box 1">
          <a:extLst>
            <a:ext uri="{FF2B5EF4-FFF2-40B4-BE49-F238E27FC236}">
              <a16:creationId xmlns:a16="http://schemas.microsoft.com/office/drawing/2014/main" id="{59E3F4E1-D215-4558-BBE0-AA73CF8C0E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66" name="Text Box 1">
          <a:extLst>
            <a:ext uri="{FF2B5EF4-FFF2-40B4-BE49-F238E27FC236}">
              <a16:creationId xmlns:a16="http://schemas.microsoft.com/office/drawing/2014/main" id="{54917F6C-ECFC-4361-8ED1-0E35892278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67" name="Text Box 1">
          <a:extLst>
            <a:ext uri="{FF2B5EF4-FFF2-40B4-BE49-F238E27FC236}">
              <a16:creationId xmlns:a16="http://schemas.microsoft.com/office/drawing/2014/main" id="{1EE2F2F9-CF7D-41EF-9135-4CACEF7686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68" name="Text Box 1">
          <a:extLst>
            <a:ext uri="{FF2B5EF4-FFF2-40B4-BE49-F238E27FC236}">
              <a16:creationId xmlns:a16="http://schemas.microsoft.com/office/drawing/2014/main" id="{C40C1AB9-073F-4729-A3DA-E5A5FAFBE1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69" name="Text Box 1">
          <a:extLst>
            <a:ext uri="{FF2B5EF4-FFF2-40B4-BE49-F238E27FC236}">
              <a16:creationId xmlns:a16="http://schemas.microsoft.com/office/drawing/2014/main" id="{6D258089-112E-4CE8-9773-31EF84B876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0" name="Text Box 1">
          <a:extLst>
            <a:ext uri="{FF2B5EF4-FFF2-40B4-BE49-F238E27FC236}">
              <a16:creationId xmlns:a16="http://schemas.microsoft.com/office/drawing/2014/main" id="{96455C11-AC46-4E1B-894F-0C2C5DA0D7D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1" name="Text Box 1">
          <a:extLst>
            <a:ext uri="{FF2B5EF4-FFF2-40B4-BE49-F238E27FC236}">
              <a16:creationId xmlns:a16="http://schemas.microsoft.com/office/drawing/2014/main" id="{1BBF56F8-2200-4303-8A7F-10522233A6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2" name="Text Box 1">
          <a:extLst>
            <a:ext uri="{FF2B5EF4-FFF2-40B4-BE49-F238E27FC236}">
              <a16:creationId xmlns:a16="http://schemas.microsoft.com/office/drawing/2014/main" id="{56E49987-8494-4C6E-8E36-729287AF5D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3" name="Text Box 1">
          <a:extLst>
            <a:ext uri="{FF2B5EF4-FFF2-40B4-BE49-F238E27FC236}">
              <a16:creationId xmlns:a16="http://schemas.microsoft.com/office/drawing/2014/main" id="{0E328ACD-B3A8-4906-8548-C88ABF990B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74" name="Text Box 1">
          <a:extLst>
            <a:ext uri="{FF2B5EF4-FFF2-40B4-BE49-F238E27FC236}">
              <a16:creationId xmlns:a16="http://schemas.microsoft.com/office/drawing/2014/main" id="{626D69F5-271A-4255-A4FE-C87BEC96C1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75" name="Text Box 1">
          <a:extLst>
            <a:ext uri="{FF2B5EF4-FFF2-40B4-BE49-F238E27FC236}">
              <a16:creationId xmlns:a16="http://schemas.microsoft.com/office/drawing/2014/main" id="{7AD25030-FA00-419C-9583-3BB2735F8D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76" name="Text Box 1">
          <a:extLst>
            <a:ext uri="{FF2B5EF4-FFF2-40B4-BE49-F238E27FC236}">
              <a16:creationId xmlns:a16="http://schemas.microsoft.com/office/drawing/2014/main" id="{26878335-3281-482F-B751-81DA4B138A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77" name="Text Box 1">
          <a:extLst>
            <a:ext uri="{FF2B5EF4-FFF2-40B4-BE49-F238E27FC236}">
              <a16:creationId xmlns:a16="http://schemas.microsoft.com/office/drawing/2014/main" id="{41B7D71F-E8FE-4596-BC37-BC7BD9A99A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8" name="Text Box 1">
          <a:extLst>
            <a:ext uri="{FF2B5EF4-FFF2-40B4-BE49-F238E27FC236}">
              <a16:creationId xmlns:a16="http://schemas.microsoft.com/office/drawing/2014/main" id="{91528E24-E17D-4BD4-8C0C-887869E842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79" name="Text Box 1">
          <a:extLst>
            <a:ext uri="{FF2B5EF4-FFF2-40B4-BE49-F238E27FC236}">
              <a16:creationId xmlns:a16="http://schemas.microsoft.com/office/drawing/2014/main" id="{FA69A0CF-67C5-4EF3-838D-DCDD0A61F4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0" name="Text Box 1">
          <a:extLst>
            <a:ext uri="{FF2B5EF4-FFF2-40B4-BE49-F238E27FC236}">
              <a16:creationId xmlns:a16="http://schemas.microsoft.com/office/drawing/2014/main" id="{C9E11B02-5B3D-4109-B0FC-14BF6C6AE6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1" name="Text Box 1">
          <a:extLst>
            <a:ext uri="{FF2B5EF4-FFF2-40B4-BE49-F238E27FC236}">
              <a16:creationId xmlns:a16="http://schemas.microsoft.com/office/drawing/2014/main" id="{8E08E7F2-5010-4F27-A553-7D77A44E1D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82" name="Text Box 1">
          <a:extLst>
            <a:ext uri="{FF2B5EF4-FFF2-40B4-BE49-F238E27FC236}">
              <a16:creationId xmlns:a16="http://schemas.microsoft.com/office/drawing/2014/main" id="{6A5AC89D-B0E6-4388-BD7D-2A67BA6A55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83" name="Text Box 1">
          <a:extLst>
            <a:ext uri="{FF2B5EF4-FFF2-40B4-BE49-F238E27FC236}">
              <a16:creationId xmlns:a16="http://schemas.microsoft.com/office/drawing/2014/main" id="{7E61176B-7231-4B5B-9585-8EE1A4F54D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84" name="Text Box 1">
          <a:extLst>
            <a:ext uri="{FF2B5EF4-FFF2-40B4-BE49-F238E27FC236}">
              <a16:creationId xmlns:a16="http://schemas.microsoft.com/office/drawing/2014/main" id="{7E48E672-C592-47F5-AAA0-3FCBED1B9E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85" name="Text Box 1">
          <a:extLst>
            <a:ext uri="{FF2B5EF4-FFF2-40B4-BE49-F238E27FC236}">
              <a16:creationId xmlns:a16="http://schemas.microsoft.com/office/drawing/2014/main" id="{4E69ABC5-62BC-40C9-ADBF-5864D3569A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6" name="Text Box 1">
          <a:extLst>
            <a:ext uri="{FF2B5EF4-FFF2-40B4-BE49-F238E27FC236}">
              <a16:creationId xmlns:a16="http://schemas.microsoft.com/office/drawing/2014/main" id="{02FAB30F-2906-4505-843D-C8B8C6B6EE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7" name="Text Box 1">
          <a:extLst>
            <a:ext uri="{FF2B5EF4-FFF2-40B4-BE49-F238E27FC236}">
              <a16:creationId xmlns:a16="http://schemas.microsoft.com/office/drawing/2014/main" id="{85E81374-3AD3-43E8-BFBA-04DD8508D9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8" name="Text Box 1">
          <a:extLst>
            <a:ext uri="{FF2B5EF4-FFF2-40B4-BE49-F238E27FC236}">
              <a16:creationId xmlns:a16="http://schemas.microsoft.com/office/drawing/2014/main" id="{DF150BA3-6BB6-4FA5-B24E-72FC6A5204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89" name="Text Box 1">
          <a:extLst>
            <a:ext uri="{FF2B5EF4-FFF2-40B4-BE49-F238E27FC236}">
              <a16:creationId xmlns:a16="http://schemas.microsoft.com/office/drawing/2014/main" id="{A1C8BA97-98C8-49FC-AE8E-63A94910A6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90" name="Text Box 1">
          <a:extLst>
            <a:ext uri="{FF2B5EF4-FFF2-40B4-BE49-F238E27FC236}">
              <a16:creationId xmlns:a16="http://schemas.microsoft.com/office/drawing/2014/main" id="{16FDF608-D7D1-4B64-AE98-4340144D91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91" name="Text Box 1">
          <a:extLst>
            <a:ext uri="{FF2B5EF4-FFF2-40B4-BE49-F238E27FC236}">
              <a16:creationId xmlns:a16="http://schemas.microsoft.com/office/drawing/2014/main" id="{42686C71-5749-4B88-B237-E11AE91487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692" name="Text Box 1">
          <a:extLst>
            <a:ext uri="{FF2B5EF4-FFF2-40B4-BE49-F238E27FC236}">
              <a16:creationId xmlns:a16="http://schemas.microsoft.com/office/drawing/2014/main" id="{4BC850B3-ED6D-4489-89D4-72CD4536A2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93" name="Text Box 1">
          <a:extLst>
            <a:ext uri="{FF2B5EF4-FFF2-40B4-BE49-F238E27FC236}">
              <a16:creationId xmlns:a16="http://schemas.microsoft.com/office/drawing/2014/main" id="{2DFA05A4-7797-4D1A-9846-8C9B6AE54E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94" name="Text Box 1">
          <a:extLst>
            <a:ext uri="{FF2B5EF4-FFF2-40B4-BE49-F238E27FC236}">
              <a16:creationId xmlns:a16="http://schemas.microsoft.com/office/drawing/2014/main" id="{B64728BB-CE2E-41F8-B296-8AF39ECFF1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95" name="Text Box 1">
          <a:extLst>
            <a:ext uri="{FF2B5EF4-FFF2-40B4-BE49-F238E27FC236}">
              <a16:creationId xmlns:a16="http://schemas.microsoft.com/office/drawing/2014/main" id="{FC7FD213-0CB4-4275-820D-85F0BB6F25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96" name="Text Box 1">
          <a:extLst>
            <a:ext uri="{FF2B5EF4-FFF2-40B4-BE49-F238E27FC236}">
              <a16:creationId xmlns:a16="http://schemas.microsoft.com/office/drawing/2014/main" id="{35A9A4AB-1D78-44BC-8606-98DB49058E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97" name="Text Box 1">
          <a:extLst>
            <a:ext uri="{FF2B5EF4-FFF2-40B4-BE49-F238E27FC236}">
              <a16:creationId xmlns:a16="http://schemas.microsoft.com/office/drawing/2014/main" id="{54F7AEBA-44D2-497C-8081-933EE6B1D6B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698" name="Text Box 1">
          <a:extLst>
            <a:ext uri="{FF2B5EF4-FFF2-40B4-BE49-F238E27FC236}">
              <a16:creationId xmlns:a16="http://schemas.microsoft.com/office/drawing/2014/main" id="{3BB3608B-8508-43EA-8003-9782AC12D2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699" name="Text Box 1">
          <a:extLst>
            <a:ext uri="{FF2B5EF4-FFF2-40B4-BE49-F238E27FC236}">
              <a16:creationId xmlns:a16="http://schemas.microsoft.com/office/drawing/2014/main" id="{44B87CB0-EED4-46D0-8783-70B9DB91BE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00" name="Text Box 1">
          <a:extLst>
            <a:ext uri="{FF2B5EF4-FFF2-40B4-BE49-F238E27FC236}">
              <a16:creationId xmlns:a16="http://schemas.microsoft.com/office/drawing/2014/main" id="{CEE5EBB7-A2B1-46B8-8492-F9F7AC038E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01" name="Text Box 1">
          <a:extLst>
            <a:ext uri="{FF2B5EF4-FFF2-40B4-BE49-F238E27FC236}">
              <a16:creationId xmlns:a16="http://schemas.microsoft.com/office/drawing/2014/main" id="{D7B7A898-36AA-4CE6-949B-7610FC787A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02" name="Text Box 1">
          <a:extLst>
            <a:ext uri="{FF2B5EF4-FFF2-40B4-BE49-F238E27FC236}">
              <a16:creationId xmlns:a16="http://schemas.microsoft.com/office/drawing/2014/main" id="{F1DD3CD5-C6C6-4C92-B824-6AA05FC9E5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03" name="Text Box 1">
          <a:extLst>
            <a:ext uri="{FF2B5EF4-FFF2-40B4-BE49-F238E27FC236}">
              <a16:creationId xmlns:a16="http://schemas.microsoft.com/office/drawing/2014/main" id="{80354F40-4781-4F69-B6DF-4F5B7D9058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04" name="Text Box 1">
          <a:extLst>
            <a:ext uri="{FF2B5EF4-FFF2-40B4-BE49-F238E27FC236}">
              <a16:creationId xmlns:a16="http://schemas.microsoft.com/office/drawing/2014/main" id="{AE64430D-B1F1-4DB5-87FC-171CF170D3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05" name="Text Box 1">
          <a:extLst>
            <a:ext uri="{FF2B5EF4-FFF2-40B4-BE49-F238E27FC236}">
              <a16:creationId xmlns:a16="http://schemas.microsoft.com/office/drawing/2014/main" id="{CE69BA14-F411-4C1E-825A-8DA20220A7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06" name="Text Box 1">
          <a:extLst>
            <a:ext uri="{FF2B5EF4-FFF2-40B4-BE49-F238E27FC236}">
              <a16:creationId xmlns:a16="http://schemas.microsoft.com/office/drawing/2014/main" id="{72415104-237C-452E-AF28-6EC081A8E3D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07" name="Text Box 1">
          <a:extLst>
            <a:ext uri="{FF2B5EF4-FFF2-40B4-BE49-F238E27FC236}">
              <a16:creationId xmlns:a16="http://schemas.microsoft.com/office/drawing/2014/main" id="{224D6BF2-1CBC-40BE-BAB7-4D7D468E88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08" name="Text Box 1">
          <a:extLst>
            <a:ext uri="{FF2B5EF4-FFF2-40B4-BE49-F238E27FC236}">
              <a16:creationId xmlns:a16="http://schemas.microsoft.com/office/drawing/2014/main" id="{3D410FCE-AACC-489C-B346-A46F18179A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09" name="Text Box 1">
          <a:extLst>
            <a:ext uri="{FF2B5EF4-FFF2-40B4-BE49-F238E27FC236}">
              <a16:creationId xmlns:a16="http://schemas.microsoft.com/office/drawing/2014/main" id="{65377F34-1030-4BCE-A6EA-EDB147B11BD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10" name="Text Box 1">
          <a:extLst>
            <a:ext uri="{FF2B5EF4-FFF2-40B4-BE49-F238E27FC236}">
              <a16:creationId xmlns:a16="http://schemas.microsoft.com/office/drawing/2014/main" id="{CC2959F1-ABFA-46BB-B893-ED0F1295B7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11" name="Text Box 1">
          <a:extLst>
            <a:ext uri="{FF2B5EF4-FFF2-40B4-BE49-F238E27FC236}">
              <a16:creationId xmlns:a16="http://schemas.microsoft.com/office/drawing/2014/main" id="{BA1C89BA-3D95-416A-BE67-FE8B5D8BF6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12" name="Text Box 1">
          <a:extLst>
            <a:ext uri="{FF2B5EF4-FFF2-40B4-BE49-F238E27FC236}">
              <a16:creationId xmlns:a16="http://schemas.microsoft.com/office/drawing/2014/main" id="{91A91809-1778-4490-BAD9-3FFD89F0E0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13" name="Text Box 1">
          <a:extLst>
            <a:ext uri="{FF2B5EF4-FFF2-40B4-BE49-F238E27FC236}">
              <a16:creationId xmlns:a16="http://schemas.microsoft.com/office/drawing/2014/main" id="{D2F9EAE1-7B77-44BA-A039-3EF3CB9E86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14" name="Text Box 1">
          <a:extLst>
            <a:ext uri="{FF2B5EF4-FFF2-40B4-BE49-F238E27FC236}">
              <a16:creationId xmlns:a16="http://schemas.microsoft.com/office/drawing/2014/main" id="{4A5AF27A-5835-4446-BB71-A05880C2E6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15" name="Text Box 1">
          <a:extLst>
            <a:ext uri="{FF2B5EF4-FFF2-40B4-BE49-F238E27FC236}">
              <a16:creationId xmlns:a16="http://schemas.microsoft.com/office/drawing/2014/main" id="{A8D37156-781E-434B-BB44-E48975D1EE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16" name="Text Box 1">
          <a:extLst>
            <a:ext uri="{FF2B5EF4-FFF2-40B4-BE49-F238E27FC236}">
              <a16:creationId xmlns:a16="http://schemas.microsoft.com/office/drawing/2014/main" id="{D6ADCF95-965D-4C94-A9CB-26E0885023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17" name="Text Box 1">
          <a:extLst>
            <a:ext uri="{FF2B5EF4-FFF2-40B4-BE49-F238E27FC236}">
              <a16:creationId xmlns:a16="http://schemas.microsoft.com/office/drawing/2014/main" id="{2B3AA9C4-BFD9-4DE2-8390-B9EA504936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18" name="Text Box 1">
          <a:extLst>
            <a:ext uri="{FF2B5EF4-FFF2-40B4-BE49-F238E27FC236}">
              <a16:creationId xmlns:a16="http://schemas.microsoft.com/office/drawing/2014/main" id="{F4521701-6632-4B16-B357-7836B48502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19" name="Text Box 1">
          <a:extLst>
            <a:ext uri="{FF2B5EF4-FFF2-40B4-BE49-F238E27FC236}">
              <a16:creationId xmlns:a16="http://schemas.microsoft.com/office/drawing/2014/main" id="{29F18A60-1FCC-44F0-9809-31D0F572AF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0" name="Text Box 1">
          <a:extLst>
            <a:ext uri="{FF2B5EF4-FFF2-40B4-BE49-F238E27FC236}">
              <a16:creationId xmlns:a16="http://schemas.microsoft.com/office/drawing/2014/main" id="{CD598353-6BE4-4F6A-951A-9304318039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1" name="Text Box 1">
          <a:extLst>
            <a:ext uri="{FF2B5EF4-FFF2-40B4-BE49-F238E27FC236}">
              <a16:creationId xmlns:a16="http://schemas.microsoft.com/office/drawing/2014/main" id="{A245F2E0-38B8-4C80-9BE4-A38BD4A32F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22" name="Text Box 1">
          <a:extLst>
            <a:ext uri="{FF2B5EF4-FFF2-40B4-BE49-F238E27FC236}">
              <a16:creationId xmlns:a16="http://schemas.microsoft.com/office/drawing/2014/main" id="{F406AD48-D7E2-4970-8A69-39661DD0A8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23" name="Text Box 1">
          <a:extLst>
            <a:ext uri="{FF2B5EF4-FFF2-40B4-BE49-F238E27FC236}">
              <a16:creationId xmlns:a16="http://schemas.microsoft.com/office/drawing/2014/main" id="{47D7A10E-4D31-4218-8AC8-67D0E521F3D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24" name="Text Box 1">
          <a:extLst>
            <a:ext uri="{FF2B5EF4-FFF2-40B4-BE49-F238E27FC236}">
              <a16:creationId xmlns:a16="http://schemas.microsoft.com/office/drawing/2014/main" id="{E4E66C9E-6314-4030-BE46-A983BDC91C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25" name="Text Box 1">
          <a:extLst>
            <a:ext uri="{FF2B5EF4-FFF2-40B4-BE49-F238E27FC236}">
              <a16:creationId xmlns:a16="http://schemas.microsoft.com/office/drawing/2014/main" id="{C5CFF997-29D6-4C25-AEB8-33FE034978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6" name="Text Box 1">
          <a:extLst>
            <a:ext uri="{FF2B5EF4-FFF2-40B4-BE49-F238E27FC236}">
              <a16:creationId xmlns:a16="http://schemas.microsoft.com/office/drawing/2014/main" id="{3020A7A8-9B9A-4A7C-9424-8313EB3452D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7" name="Text Box 1">
          <a:extLst>
            <a:ext uri="{FF2B5EF4-FFF2-40B4-BE49-F238E27FC236}">
              <a16:creationId xmlns:a16="http://schemas.microsoft.com/office/drawing/2014/main" id="{ADE75069-EE07-4C30-97DB-8CA77FD8DE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8" name="Text Box 1">
          <a:extLst>
            <a:ext uri="{FF2B5EF4-FFF2-40B4-BE49-F238E27FC236}">
              <a16:creationId xmlns:a16="http://schemas.microsoft.com/office/drawing/2014/main" id="{64F4FCB4-1628-4C8E-99A2-B9089A94B6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29" name="Text Box 1">
          <a:extLst>
            <a:ext uri="{FF2B5EF4-FFF2-40B4-BE49-F238E27FC236}">
              <a16:creationId xmlns:a16="http://schemas.microsoft.com/office/drawing/2014/main" id="{897DF313-D524-4173-A786-C06A48A254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30" name="Text Box 1">
          <a:extLst>
            <a:ext uri="{FF2B5EF4-FFF2-40B4-BE49-F238E27FC236}">
              <a16:creationId xmlns:a16="http://schemas.microsoft.com/office/drawing/2014/main" id="{899ADCDB-AC3F-447A-9399-F7C0BE17E0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31" name="Text Box 1">
          <a:extLst>
            <a:ext uri="{FF2B5EF4-FFF2-40B4-BE49-F238E27FC236}">
              <a16:creationId xmlns:a16="http://schemas.microsoft.com/office/drawing/2014/main" id="{9647C192-F7D6-4354-8104-A88C416E92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32" name="Text Box 1">
          <a:extLst>
            <a:ext uri="{FF2B5EF4-FFF2-40B4-BE49-F238E27FC236}">
              <a16:creationId xmlns:a16="http://schemas.microsoft.com/office/drawing/2014/main" id="{39FA36E5-B923-4EF8-97CB-E387C95063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33" name="Text Box 1">
          <a:extLst>
            <a:ext uri="{FF2B5EF4-FFF2-40B4-BE49-F238E27FC236}">
              <a16:creationId xmlns:a16="http://schemas.microsoft.com/office/drawing/2014/main" id="{7BD7FD21-8794-466C-84A8-8F1AE46F844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34" name="Text Box 1">
          <a:extLst>
            <a:ext uri="{FF2B5EF4-FFF2-40B4-BE49-F238E27FC236}">
              <a16:creationId xmlns:a16="http://schemas.microsoft.com/office/drawing/2014/main" id="{6D93E3C1-D712-4B73-B2B2-8A7911D846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35" name="Text Box 1">
          <a:extLst>
            <a:ext uri="{FF2B5EF4-FFF2-40B4-BE49-F238E27FC236}">
              <a16:creationId xmlns:a16="http://schemas.microsoft.com/office/drawing/2014/main" id="{E9682AB3-1DF8-4605-BAC8-60292997E3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36" name="Text Box 1">
          <a:extLst>
            <a:ext uri="{FF2B5EF4-FFF2-40B4-BE49-F238E27FC236}">
              <a16:creationId xmlns:a16="http://schemas.microsoft.com/office/drawing/2014/main" id="{3F29708E-C071-403D-8D41-D748160FD18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37" name="Text Box 1">
          <a:extLst>
            <a:ext uri="{FF2B5EF4-FFF2-40B4-BE49-F238E27FC236}">
              <a16:creationId xmlns:a16="http://schemas.microsoft.com/office/drawing/2014/main" id="{FD9DC868-02A9-4192-BD9E-A1C0A00353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38" name="Text Box 1">
          <a:extLst>
            <a:ext uri="{FF2B5EF4-FFF2-40B4-BE49-F238E27FC236}">
              <a16:creationId xmlns:a16="http://schemas.microsoft.com/office/drawing/2014/main" id="{6CDA3C17-EBC6-4559-8769-9D40718518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39" name="Text Box 1">
          <a:extLst>
            <a:ext uri="{FF2B5EF4-FFF2-40B4-BE49-F238E27FC236}">
              <a16:creationId xmlns:a16="http://schemas.microsoft.com/office/drawing/2014/main" id="{46E1C22C-3D14-4897-98BE-C352EA4DB5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40" name="Text Box 1">
          <a:extLst>
            <a:ext uri="{FF2B5EF4-FFF2-40B4-BE49-F238E27FC236}">
              <a16:creationId xmlns:a16="http://schemas.microsoft.com/office/drawing/2014/main" id="{38170915-CE4B-4182-AB85-B4FF55C49A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41" name="Text Box 1">
          <a:extLst>
            <a:ext uri="{FF2B5EF4-FFF2-40B4-BE49-F238E27FC236}">
              <a16:creationId xmlns:a16="http://schemas.microsoft.com/office/drawing/2014/main" id="{38083D42-8AEB-4B69-9B28-6C9F7B6F35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42" name="Text Box 1">
          <a:extLst>
            <a:ext uri="{FF2B5EF4-FFF2-40B4-BE49-F238E27FC236}">
              <a16:creationId xmlns:a16="http://schemas.microsoft.com/office/drawing/2014/main" id="{9809D94D-550C-406B-A6A3-2D76DB33A7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43" name="Text Box 1">
          <a:extLst>
            <a:ext uri="{FF2B5EF4-FFF2-40B4-BE49-F238E27FC236}">
              <a16:creationId xmlns:a16="http://schemas.microsoft.com/office/drawing/2014/main" id="{8FB63445-7E9D-4845-8DF9-5E66F034A8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44" name="Text Box 1">
          <a:extLst>
            <a:ext uri="{FF2B5EF4-FFF2-40B4-BE49-F238E27FC236}">
              <a16:creationId xmlns:a16="http://schemas.microsoft.com/office/drawing/2014/main" id="{413B122E-EA5E-44E9-B4E2-142AB4B49D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45" name="Text Box 1">
          <a:extLst>
            <a:ext uri="{FF2B5EF4-FFF2-40B4-BE49-F238E27FC236}">
              <a16:creationId xmlns:a16="http://schemas.microsoft.com/office/drawing/2014/main" id="{FA002569-1046-4E86-8585-57523159D5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46" name="Text Box 1">
          <a:extLst>
            <a:ext uri="{FF2B5EF4-FFF2-40B4-BE49-F238E27FC236}">
              <a16:creationId xmlns:a16="http://schemas.microsoft.com/office/drawing/2014/main" id="{2BBC3BE9-731D-4971-8AB1-F0D8D9B1EE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47" name="Text Box 1">
          <a:extLst>
            <a:ext uri="{FF2B5EF4-FFF2-40B4-BE49-F238E27FC236}">
              <a16:creationId xmlns:a16="http://schemas.microsoft.com/office/drawing/2014/main" id="{328D9625-8BEB-4533-B347-ECE2D9A667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48" name="Text Box 1">
          <a:extLst>
            <a:ext uri="{FF2B5EF4-FFF2-40B4-BE49-F238E27FC236}">
              <a16:creationId xmlns:a16="http://schemas.microsoft.com/office/drawing/2014/main" id="{E4E55F5F-2BD9-4C9F-B50E-3C04901B84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49" name="Text Box 1">
          <a:extLst>
            <a:ext uri="{FF2B5EF4-FFF2-40B4-BE49-F238E27FC236}">
              <a16:creationId xmlns:a16="http://schemas.microsoft.com/office/drawing/2014/main" id="{EA123086-2CB5-4095-9E37-5DAD257DC1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0" name="Text Box 1">
          <a:extLst>
            <a:ext uri="{FF2B5EF4-FFF2-40B4-BE49-F238E27FC236}">
              <a16:creationId xmlns:a16="http://schemas.microsoft.com/office/drawing/2014/main" id="{6AD6A488-D8D4-4A86-93FD-0E8428DC95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1" name="Text Box 1">
          <a:extLst>
            <a:ext uri="{FF2B5EF4-FFF2-40B4-BE49-F238E27FC236}">
              <a16:creationId xmlns:a16="http://schemas.microsoft.com/office/drawing/2014/main" id="{602B4DE6-A4AD-438C-88CD-5A2512833F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2" name="Text Box 1">
          <a:extLst>
            <a:ext uri="{FF2B5EF4-FFF2-40B4-BE49-F238E27FC236}">
              <a16:creationId xmlns:a16="http://schemas.microsoft.com/office/drawing/2014/main" id="{887D863E-FCEC-4721-AA89-3580169DCC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3" name="Text Box 1">
          <a:extLst>
            <a:ext uri="{FF2B5EF4-FFF2-40B4-BE49-F238E27FC236}">
              <a16:creationId xmlns:a16="http://schemas.microsoft.com/office/drawing/2014/main" id="{F838E9E4-6872-4398-A157-4BCBDBD416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54" name="Text Box 1">
          <a:extLst>
            <a:ext uri="{FF2B5EF4-FFF2-40B4-BE49-F238E27FC236}">
              <a16:creationId xmlns:a16="http://schemas.microsoft.com/office/drawing/2014/main" id="{6B12B32D-A922-41C5-B0D9-2FA937767D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55" name="Text Box 1">
          <a:extLst>
            <a:ext uri="{FF2B5EF4-FFF2-40B4-BE49-F238E27FC236}">
              <a16:creationId xmlns:a16="http://schemas.microsoft.com/office/drawing/2014/main" id="{53B8EF68-3FA9-4DA0-946B-C516C27C52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56" name="Text Box 1">
          <a:extLst>
            <a:ext uri="{FF2B5EF4-FFF2-40B4-BE49-F238E27FC236}">
              <a16:creationId xmlns:a16="http://schemas.microsoft.com/office/drawing/2014/main" id="{50B7C1E6-95F8-44C1-94B7-D95560799B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57" name="Text Box 1">
          <a:extLst>
            <a:ext uri="{FF2B5EF4-FFF2-40B4-BE49-F238E27FC236}">
              <a16:creationId xmlns:a16="http://schemas.microsoft.com/office/drawing/2014/main" id="{DAE5B85C-3C33-427E-85C0-FB9A8711FE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8" name="Text Box 1">
          <a:extLst>
            <a:ext uri="{FF2B5EF4-FFF2-40B4-BE49-F238E27FC236}">
              <a16:creationId xmlns:a16="http://schemas.microsoft.com/office/drawing/2014/main" id="{C16B4ADB-7FAD-4C12-B0FD-CDFC92241E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59" name="Text Box 1">
          <a:extLst>
            <a:ext uri="{FF2B5EF4-FFF2-40B4-BE49-F238E27FC236}">
              <a16:creationId xmlns:a16="http://schemas.microsoft.com/office/drawing/2014/main" id="{C28D6044-D36D-4FF7-8C66-0B84406F6B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0" name="Text Box 1">
          <a:extLst>
            <a:ext uri="{FF2B5EF4-FFF2-40B4-BE49-F238E27FC236}">
              <a16:creationId xmlns:a16="http://schemas.microsoft.com/office/drawing/2014/main" id="{07EB920A-4B3F-4AF1-A796-8762322FB6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1" name="Text Box 1">
          <a:extLst>
            <a:ext uri="{FF2B5EF4-FFF2-40B4-BE49-F238E27FC236}">
              <a16:creationId xmlns:a16="http://schemas.microsoft.com/office/drawing/2014/main" id="{78A9F663-6F50-4C8D-ABAB-6483D8E89D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62" name="Text Box 1">
          <a:extLst>
            <a:ext uri="{FF2B5EF4-FFF2-40B4-BE49-F238E27FC236}">
              <a16:creationId xmlns:a16="http://schemas.microsoft.com/office/drawing/2014/main" id="{9426CFBD-74EC-4709-A31C-9B32B94DF7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63" name="Text Box 1">
          <a:extLst>
            <a:ext uri="{FF2B5EF4-FFF2-40B4-BE49-F238E27FC236}">
              <a16:creationId xmlns:a16="http://schemas.microsoft.com/office/drawing/2014/main" id="{5BF6D445-575D-40B8-A0B7-B54E91CC39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64" name="Text Box 1">
          <a:extLst>
            <a:ext uri="{FF2B5EF4-FFF2-40B4-BE49-F238E27FC236}">
              <a16:creationId xmlns:a16="http://schemas.microsoft.com/office/drawing/2014/main" id="{BF75227F-B59C-4529-9121-B5F147130D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65" name="Text Box 1">
          <a:extLst>
            <a:ext uri="{FF2B5EF4-FFF2-40B4-BE49-F238E27FC236}">
              <a16:creationId xmlns:a16="http://schemas.microsoft.com/office/drawing/2014/main" id="{12913A65-A51B-4A98-8638-216D21CEC5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6" name="Text Box 1">
          <a:extLst>
            <a:ext uri="{FF2B5EF4-FFF2-40B4-BE49-F238E27FC236}">
              <a16:creationId xmlns:a16="http://schemas.microsoft.com/office/drawing/2014/main" id="{19733B00-D666-4C14-94CD-8F8EF46606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7" name="Text Box 1">
          <a:extLst>
            <a:ext uri="{FF2B5EF4-FFF2-40B4-BE49-F238E27FC236}">
              <a16:creationId xmlns:a16="http://schemas.microsoft.com/office/drawing/2014/main" id="{D67E3F54-6402-44FD-AD7A-8E56FA5FD5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8" name="Text Box 1">
          <a:extLst>
            <a:ext uri="{FF2B5EF4-FFF2-40B4-BE49-F238E27FC236}">
              <a16:creationId xmlns:a16="http://schemas.microsoft.com/office/drawing/2014/main" id="{378FEBDE-50A0-46E2-BF9A-7CAD39B383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769" name="Text Box 1">
          <a:extLst>
            <a:ext uri="{FF2B5EF4-FFF2-40B4-BE49-F238E27FC236}">
              <a16:creationId xmlns:a16="http://schemas.microsoft.com/office/drawing/2014/main" id="{58730876-4534-4A6E-8460-6D75C6D7D0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70" name="Text Box 1">
          <a:extLst>
            <a:ext uri="{FF2B5EF4-FFF2-40B4-BE49-F238E27FC236}">
              <a16:creationId xmlns:a16="http://schemas.microsoft.com/office/drawing/2014/main" id="{A7EDB208-DC85-4A2D-8D81-9DD42E116DA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71" name="Text Box 1">
          <a:extLst>
            <a:ext uri="{FF2B5EF4-FFF2-40B4-BE49-F238E27FC236}">
              <a16:creationId xmlns:a16="http://schemas.microsoft.com/office/drawing/2014/main" id="{59472319-08DD-4769-A742-A984C6EFC5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72" name="Text Box 1">
          <a:extLst>
            <a:ext uri="{FF2B5EF4-FFF2-40B4-BE49-F238E27FC236}">
              <a16:creationId xmlns:a16="http://schemas.microsoft.com/office/drawing/2014/main" id="{5340672B-4F3D-41A6-8547-00509BCA4B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73" name="Text Box 1">
          <a:extLst>
            <a:ext uri="{FF2B5EF4-FFF2-40B4-BE49-F238E27FC236}">
              <a16:creationId xmlns:a16="http://schemas.microsoft.com/office/drawing/2014/main" id="{A21CAB20-F58A-43AF-A04B-3B456F6DC4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74" name="Text Box 1">
          <a:extLst>
            <a:ext uri="{FF2B5EF4-FFF2-40B4-BE49-F238E27FC236}">
              <a16:creationId xmlns:a16="http://schemas.microsoft.com/office/drawing/2014/main" id="{8A272855-E936-4DAD-8657-2A24E0D9AF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75" name="Text Box 1">
          <a:extLst>
            <a:ext uri="{FF2B5EF4-FFF2-40B4-BE49-F238E27FC236}">
              <a16:creationId xmlns:a16="http://schemas.microsoft.com/office/drawing/2014/main" id="{518B9104-A9C9-4119-B70B-58304893DC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76" name="Text Box 1">
          <a:extLst>
            <a:ext uri="{FF2B5EF4-FFF2-40B4-BE49-F238E27FC236}">
              <a16:creationId xmlns:a16="http://schemas.microsoft.com/office/drawing/2014/main" id="{7DEE2BE7-413D-45E1-BA1B-6C2C81E09C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77" name="Text Box 1">
          <a:extLst>
            <a:ext uri="{FF2B5EF4-FFF2-40B4-BE49-F238E27FC236}">
              <a16:creationId xmlns:a16="http://schemas.microsoft.com/office/drawing/2014/main" id="{91F00CB8-31F9-47DD-B22B-5D4FB9E681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78" name="Text Box 1">
          <a:extLst>
            <a:ext uri="{FF2B5EF4-FFF2-40B4-BE49-F238E27FC236}">
              <a16:creationId xmlns:a16="http://schemas.microsoft.com/office/drawing/2014/main" id="{F24E29D5-AF0D-45B2-BD95-F2D5526883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79" name="Text Box 1">
          <a:extLst>
            <a:ext uri="{FF2B5EF4-FFF2-40B4-BE49-F238E27FC236}">
              <a16:creationId xmlns:a16="http://schemas.microsoft.com/office/drawing/2014/main" id="{7FD0234E-D975-4DA4-91AE-C57E59EE70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80" name="Text Box 1">
          <a:extLst>
            <a:ext uri="{FF2B5EF4-FFF2-40B4-BE49-F238E27FC236}">
              <a16:creationId xmlns:a16="http://schemas.microsoft.com/office/drawing/2014/main" id="{3CC2203E-CDA5-4D92-978E-9D0568362F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81" name="Text Box 1">
          <a:extLst>
            <a:ext uri="{FF2B5EF4-FFF2-40B4-BE49-F238E27FC236}">
              <a16:creationId xmlns:a16="http://schemas.microsoft.com/office/drawing/2014/main" id="{96238F13-D609-4CCD-8DE5-3B160E63B8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82" name="Text Box 1">
          <a:extLst>
            <a:ext uri="{FF2B5EF4-FFF2-40B4-BE49-F238E27FC236}">
              <a16:creationId xmlns:a16="http://schemas.microsoft.com/office/drawing/2014/main" id="{4A3B168B-F929-4538-8ED4-B7BB703681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83" name="Text Box 1">
          <a:extLst>
            <a:ext uri="{FF2B5EF4-FFF2-40B4-BE49-F238E27FC236}">
              <a16:creationId xmlns:a16="http://schemas.microsoft.com/office/drawing/2014/main" id="{2BD6EBB2-0F33-4FC6-A1DE-066228D2C3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84" name="Text Box 1">
          <a:extLst>
            <a:ext uri="{FF2B5EF4-FFF2-40B4-BE49-F238E27FC236}">
              <a16:creationId xmlns:a16="http://schemas.microsoft.com/office/drawing/2014/main" id="{F80DE7DC-7673-4769-9234-35405DF309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85" name="Text Box 1">
          <a:extLst>
            <a:ext uri="{FF2B5EF4-FFF2-40B4-BE49-F238E27FC236}">
              <a16:creationId xmlns:a16="http://schemas.microsoft.com/office/drawing/2014/main" id="{2B7F19E9-A5B8-43CE-8C8B-26FDA2BD0D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86" name="Text Box 1">
          <a:extLst>
            <a:ext uri="{FF2B5EF4-FFF2-40B4-BE49-F238E27FC236}">
              <a16:creationId xmlns:a16="http://schemas.microsoft.com/office/drawing/2014/main" id="{F170219B-98E7-4C17-8118-011D08AB8C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87" name="Text Box 1">
          <a:extLst>
            <a:ext uri="{FF2B5EF4-FFF2-40B4-BE49-F238E27FC236}">
              <a16:creationId xmlns:a16="http://schemas.microsoft.com/office/drawing/2014/main" id="{86CD6CA2-6D63-4A7A-B056-45DB3A6738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788" name="Text Box 1">
          <a:extLst>
            <a:ext uri="{FF2B5EF4-FFF2-40B4-BE49-F238E27FC236}">
              <a16:creationId xmlns:a16="http://schemas.microsoft.com/office/drawing/2014/main" id="{299AB577-9FD1-47C4-A2AB-505819F352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789" name="Text Box 1">
          <a:extLst>
            <a:ext uri="{FF2B5EF4-FFF2-40B4-BE49-F238E27FC236}">
              <a16:creationId xmlns:a16="http://schemas.microsoft.com/office/drawing/2014/main" id="{897936E1-8CFB-49E7-A291-272EC4803B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90" name="Text Box 1">
          <a:extLst>
            <a:ext uri="{FF2B5EF4-FFF2-40B4-BE49-F238E27FC236}">
              <a16:creationId xmlns:a16="http://schemas.microsoft.com/office/drawing/2014/main" id="{17EA1F12-2B91-41B8-B7C0-6A4836CCF8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91" name="Text Box 1">
          <a:extLst>
            <a:ext uri="{FF2B5EF4-FFF2-40B4-BE49-F238E27FC236}">
              <a16:creationId xmlns:a16="http://schemas.microsoft.com/office/drawing/2014/main" id="{85D0F378-C5CA-4D09-B8F4-A288DEC3F2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92" name="Text Box 1">
          <a:extLst>
            <a:ext uri="{FF2B5EF4-FFF2-40B4-BE49-F238E27FC236}">
              <a16:creationId xmlns:a16="http://schemas.microsoft.com/office/drawing/2014/main" id="{DDB6F2FF-18A4-4253-A4DB-009419ACE9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793" name="Text Box 1">
          <a:extLst>
            <a:ext uri="{FF2B5EF4-FFF2-40B4-BE49-F238E27FC236}">
              <a16:creationId xmlns:a16="http://schemas.microsoft.com/office/drawing/2014/main" id="{1417641D-3A4F-450D-8DEE-281E90D4D0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4" name="Text Box 1">
          <a:extLst>
            <a:ext uri="{FF2B5EF4-FFF2-40B4-BE49-F238E27FC236}">
              <a16:creationId xmlns:a16="http://schemas.microsoft.com/office/drawing/2014/main" id="{3C1ED2E7-026B-404E-BED6-8A527BA415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5" name="Text Box 1">
          <a:extLst>
            <a:ext uri="{FF2B5EF4-FFF2-40B4-BE49-F238E27FC236}">
              <a16:creationId xmlns:a16="http://schemas.microsoft.com/office/drawing/2014/main" id="{CFD569EA-1567-4809-864D-EB909EC790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6" name="Text Box 1">
          <a:extLst>
            <a:ext uri="{FF2B5EF4-FFF2-40B4-BE49-F238E27FC236}">
              <a16:creationId xmlns:a16="http://schemas.microsoft.com/office/drawing/2014/main" id="{1FC4C74F-23FF-4114-83ED-53B4D622C1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7" name="Text Box 1">
          <a:extLst>
            <a:ext uri="{FF2B5EF4-FFF2-40B4-BE49-F238E27FC236}">
              <a16:creationId xmlns:a16="http://schemas.microsoft.com/office/drawing/2014/main" id="{CBF64DF5-6B17-4B85-A7E5-79DCE028133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8" name="Text Box 1">
          <a:extLst>
            <a:ext uri="{FF2B5EF4-FFF2-40B4-BE49-F238E27FC236}">
              <a16:creationId xmlns:a16="http://schemas.microsoft.com/office/drawing/2014/main" id="{852DBF77-6456-4829-9D67-02584E0380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799" name="Text Box 1">
          <a:extLst>
            <a:ext uri="{FF2B5EF4-FFF2-40B4-BE49-F238E27FC236}">
              <a16:creationId xmlns:a16="http://schemas.microsoft.com/office/drawing/2014/main" id="{D984D0A0-0B01-46B0-A3A1-5BE4EDD917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0" name="Text Box 1">
          <a:extLst>
            <a:ext uri="{FF2B5EF4-FFF2-40B4-BE49-F238E27FC236}">
              <a16:creationId xmlns:a16="http://schemas.microsoft.com/office/drawing/2014/main" id="{1AF4BA63-6944-4F48-B8FF-6D176F3E84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1" name="Text Box 1">
          <a:extLst>
            <a:ext uri="{FF2B5EF4-FFF2-40B4-BE49-F238E27FC236}">
              <a16:creationId xmlns:a16="http://schemas.microsoft.com/office/drawing/2014/main" id="{999F3D00-188A-4DAF-8176-5B797ADBF3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2" name="Text Box 1">
          <a:extLst>
            <a:ext uri="{FF2B5EF4-FFF2-40B4-BE49-F238E27FC236}">
              <a16:creationId xmlns:a16="http://schemas.microsoft.com/office/drawing/2014/main" id="{84AE6B32-D8CF-45B7-87E5-1F75CDB4E1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3" name="Text Box 1">
          <a:extLst>
            <a:ext uri="{FF2B5EF4-FFF2-40B4-BE49-F238E27FC236}">
              <a16:creationId xmlns:a16="http://schemas.microsoft.com/office/drawing/2014/main" id="{429DC85C-4A2E-4D9C-9E86-2B9F52D80A1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4" name="Text Box 1">
          <a:extLst>
            <a:ext uri="{FF2B5EF4-FFF2-40B4-BE49-F238E27FC236}">
              <a16:creationId xmlns:a16="http://schemas.microsoft.com/office/drawing/2014/main" id="{6C531FD9-4636-4DC2-8225-CE5B569BFD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5" name="Text Box 1">
          <a:extLst>
            <a:ext uri="{FF2B5EF4-FFF2-40B4-BE49-F238E27FC236}">
              <a16:creationId xmlns:a16="http://schemas.microsoft.com/office/drawing/2014/main" id="{47A6A561-2AB8-4AA9-92A0-7B96DD4458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6" name="Text Box 1">
          <a:extLst>
            <a:ext uri="{FF2B5EF4-FFF2-40B4-BE49-F238E27FC236}">
              <a16:creationId xmlns:a16="http://schemas.microsoft.com/office/drawing/2014/main" id="{E16DBF41-1009-4476-89BC-9A1276A8AF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7" name="Text Box 1">
          <a:extLst>
            <a:ext uri="{FF2B5EF4-FFF2-40B4-BE49-F238E27FC236}">
              <a16:creationId xmlns:a16="http://schemas.microsoft.com/office/drawing/2014/main" id="{FAC695EA-1BF0-4AA5-819F-DED19461CB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8" name="Text Box 1">
          <a:extLst>
            <a:ext uri="{FF2B5EF4-FFF2-40B4-BE49-F238E27FC236}">
              <a16:creationId xmlns:a16="http://schemas.microsoft.com/office/drawing/2014/main" id="{B264CFE2-4003-48FB-A153-78D0584AAE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09" name="Text Box 1">
          <a:extLst>
            <a:ext uri="{FF2B5EF4-FFF2-40B4-BE49-F238E27FC236}">
              <a16:creationId xmlns:a16="http://schemas.microsoft.com/office/drawing/2014/main" id="{75D5CB34-06DE-40D9-9436-638F141A3A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10" name="Text Box 1">
          <a:extLst>
            <a:ext uri="{FF2B5EF4-FFF2-40B4-BE49-F238E27FC236}">
              <a16:creationId xmlns:a16="http://schemas.microsoft.com/office/drawing/2014/main" id="{9776DA90-C20E-488D-82DF-DA4A2E0F6DB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11" name="Text Box 1">
          <a:extLst>
            <a:ext uri="{FF2B5EF4-FFF2-40B4-BE49-F238E27FC236}">
              <a16:creationId xmlns:a16="http://schemas.microsoft.com/office/drawing/2014/main" id="{0F244943-9A7B-4273-A72F-726BDE65B5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12" name="Text Box 1">
          <a:extLst>
            <a:ext uri="{FF2B5EF4-FFF2-40B4-BE49-F238E27FC236}">
              <a16:creationId xmlns:a16="http://schemas.microsoft.com/office/drawing/2014/main" id="{2B72EF0B-2EC3-4F85-B844-459B673FCA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13" name="Text Box 1">
          <a:extLst>
            <a:ext uri="{FF2B5EF4-FFF2-40B4-BE49-F238E27FC236}">
              <a16:creationId xmlns:a16="http://schemas.microsoft.com/office/drawing/2014/main" id="{D40BBA59-354F-4130-85DC-79BB1D7730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14" name="Text Box 1">
          <a:extLst>
            <a:ext uri="{FF2B5EF4-FFF2-40B4-BE49-F238E27FC236}">
              <a16:creationId xmlns:a16="http://schemas.microsoft.com/office/drawing/2014/main" id="{34F31E10-135E-4D08-AD26-20E2BD7954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15" name="Text Box 1">
          <a:extLst>
            <a:ext uri="{FF2B5EF4-FFF2-40B4-BE49-F238E27FC236}">
              <a16:creationId xmlns:a16="http://schemas.microsoft.com/office/drawing/2014/main" id="{3153F98A-4BF4-48A0-BB08-29E8D7746F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16" name="Text Box 1">
          <a:extLst>
            <a:ext uri="{FF2B5EF4-FFF2-40B4-BE49-F238E27FC236}">
              <a16:creationId xmlns:a16="http://schemas.microsoft.com/office/drawing/2014/main" id="{1AA2BAB7-5EB0-493D-8493-4D5C352804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17" name="Text Box 1">
          <a:extLst>
            <a:ext uri="{FF2B5EF4-FFF2-40B4-BE49-F238E27FC236}">
              <a16:creationId xmlns:a16="http://schemas.microsoft.com/office/drawing/2014/main" id="{E8FE3189-26D9-4920-9A1A-8B80D6771B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18" name="Text Box 1">
          <a:extLst>
            <a:ext uri="{FF2B5EF4-FFF2-40B4-BE49-F238E27FC236}">
              <a16:creationId xmlns:a16="http://schemas.microsoft.com/office/drawing/2014/main" id="{636D8877-D568-4E17-ACBA-18A621F246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19" name="Text Box 1">
          <a:extLst>
            <a:ext uri="{FF2B5EF4-FFF2-40B4-BE49-F238E27FC236}">
              <a16:creationId xmlns:a16="http://schemas.microsoft.com/office/drawing/2014/main" id="{23129ED3-2F96-41BE-9859-98998E74E7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20" name="Text Box 1">
          <a:extLst>
            <a:ext uri="{FF2B5EF4-FFF2-40B4-BE49-F238E27FC236}">
              <a16:creationId xmlns:a16="http://schemas.microsoft.com/office/drawing/2014/main" id="{BA9BB721-F99D-499C-9050-1840C2F331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21" name="Text Box 1">
          <a:extLst>
            <a:ext uri="{FF2B5EF4-FFF2-40B4-BE49-F238E27FC236}">
              <a16:creationId xmlns:a16="http://schemas.microsoft.com/office/drawing/2014/main" id="{8281C5AF-E3B6-4CF5-B6FB-AA9778044E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22" name="Text Box 1">
          <a:extLst>
            <a:ext uri="{FF2B5EF4-FFF2-40B4-BE49-F238E27FC236}">
              <a16:creationId xmlns:a16="http://schemas.microsoft.com/office/drawing/2014/main" id="{52800BB2-2364-47C1-84DC-E09A5E398C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23" name="Text Box 1">
          <a:extLst>
            <a:ext uri="{FF2B5EF4-FFF2-40B4-BE49-F238E27FC236}">
              <a16:creationId xmlns:a16="http://schemas.microsoft.com/office/drawing/2014/main" id="{58B0829B-9FE0-4D71-A4DF-A2DBDEE69D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24" name="Text Box 1">
          <a:extLst>
            <a:ext uri="{FF2B5EF4-FFF2-40B4-BE49-F238E27FC236}">
              <a16:creationId xmlns:a16="http://schemas.microsoft.com/office/drawing/2014/main" id="{0C221BE0-1F3A-4FDA-A64F-4152EF12711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25" name="Text Box 1">
          <a:extLst>
            <a:ext uri="{FF2B5EF4-FFF2-40B4-BE49-F238E27FC236}">
              <a16:creationId xmlns:a16="http://schemas.microsoft.com/office/drawing/2014/main" id="{57321181-BBD0-4EFA-965C-51FD7299E6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26" name="Text Box 1">
          <a:extLst>
            <a:ext uri="{FF2B5EF4-FFF2-40B4-BE49-F238E27FC236}">
              <a16:creationId xmlns:a16="http://schemas.microsoft.com/office/drawing/2014/main" id="{1262382B-6193-4FE5-90C2-69B13C81AC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27" name="Text Box 1">
          <a:extLst>
            <a:ext uri="{FF2B5EF4-FFF2-40B4-BE49-F238E27FC236}">
              <a16:creationId xmlns:a16="http://schemas.microsoft.com/office/drawing/2014/main" id="{500B237F-6C63-4328-B974-644B1D33C7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28" name="Text Box 1">
          <a:extLst>
            <a:ext uri="{FF2B5EF4-FFF2-40B4-BE49-F238E27FC236}">
              <a16:creationId xmlns:a16="http://schemas.microsoft.com/office/drawing/2014/main" id="{CF73E954-F33C-4914-B0AB-3ABD178DDF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29" name="Text Box 1">
          <a:extLst>
            <a:ext uri="{FF2B5EF4-FFF2-40B4-BE49-F238E27FC236}">
              <a16:creationId xmlns:a16="http://schemas.microsoft.com/office/drawing/2014/main" id="{5EDBED1A-B9C3-4DBA-A692-C53539340D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0" name="Text Box 1">
          <a:extLst>
            <a:ext uri="{FF2B5EF4-FFF2-40B4-BE49-F238E27FC236}">
              <a16:creationId xmlns:a16="http://schemas.microsoft.com/office/drawing/2014/main" id="{D662868C-FDCE-4D1A-A0BE-2DD04C68FD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1" name="Text Box 1">
          <a:extLst>
            <a:ext uri="{FF2B5EF4-FFF2-40B4-BE49-F238E27FC236}">
              <a16:creationId xmlns:a16="http://schemas.microsoft.com/office/drawing/2014/main" id="{64D3D18A-C462-490D-B074-EDC35BE19A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2" name="Text Box 1">
          <a:extLst>
            <a:ext uri="{FF2B5EF4-FFF2-40B4-BE49-F238E27FC236}">
              <a16:creationId xmlns:a16="http://schemas.microsoft.com/office/drawing/2014/main" id="{0DFA6545-87F4-426B-8412-087948A96E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3" name="Text Box 1">
          <a:extLst>
            <a:ext uri="{FF2B5EF4-FFF2-40B4-BE49-F238E27FC236}">
              <a16:creationId xmlns:a16="http://schemas.microsoft.com/office/drawing/2014/main" id="{39EF1C1D-5830-4197-81F8-548014D371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34" name="Text Box 1">
          <a:extLst>
            <a:ext uri="{FF2B5EF4-FFF2-40B4-BE49-F238E27FC236}">
              <a16:creationId xmlns:a16="http://schemas.microsoft.com/office/drawing/2014/main" id="{E2D840A8-2E6E-41B0-9700-FA74C84183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35" name="Text Box 1">
          <a:extLst>
            <a:ext uri="{FF2B5EF4-FFF2-40B4-BE49-F238E27FC236}">
              <a16:creationId xmlns:a16="http://schemas.microsoft.com/office/drawing/2014/main" id="{17F28E25-242C-4C1F-8546-E517E69D96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36" name="Text Box 1">
          <a:extLst>
            <a:ext uri="{FF2B5EF4-FFF2-40B4-BE49-F238E27FC236}">
              <a16:creationId xmlns:a16="http://schemas.microsoft.com/office/drawing/2014/main" id="{DE611397-BBCF-4669-B282-837D585112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37" name="Text Box 1">
          <a:extLst>
            <a:ext uri="{FF2B5EF4-FFF2-40B4-BE49-F238E27FC236}">
              <a16:creationId xmlns:a16="http://schemas.microsoft.com/office/drawing/2014/main" id="{2A452C95-59DB-4A40-BC72-C4E4AE276B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8" name="Text Box 1">
          <a:extLst>
            <a:ext uri="{FF2B5EF4-FFF2-40B4-BE49-F238E27FC236}">
              <a16:creationId xmlns:a16="http://schemas.microsoft.com/office/drawing/2014/main" id="{006B835C-A7E9-4618-8EBB-F436B84FE3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39" name="Text Box 1">
          <a:extLst>
            <a:ext uri="{FF2B5EF4-FFF2-40B4-BE49-F238E27FC236}">
              <a16:creationId xmlns:a16="http://schemas.microsoft.com/office/drawing/2014/main" id="{50676C9F-C374-4A5B-98E7-641A8A5C6C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0" name="Text Box 1">
          <a:extLst>
            <a:ext uri="{FF2B5EF4-FFF2-40B4-BE49-F238E27FC236}">
              <a16:creationId xmlns:a16="http://schemas.microsoft.com/office/drawing/2014/main" id="{3EA689E9-649D-45D4-8DED-6ABA13D99F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1" name="Text Box 1">
          <a:extLst>
            <a:ext uri="{FF2B5EF4-FFF2-40B4-BE49-F238E27FC236}">
              <a16:creationId xmlns:a16="http://schemas.microsoft.com/office/drawing/2014/main" id="{BF1AACFE-5E5A-4382-8E2B-1447729278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42" name="Text Box 1">
          <a:extLst>
            <a:ext uri="{FF2B5EF4-FFF2-40B4-BE49-F238E27FC236}">
              <a16:creationId xmlns:a16="http://schemas.microsoft.com/office/drawing/2014/main" id="{01CB8D14-F195-4D4C-A519-7B8D416D35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43" name="Text Box 1">
          <a:extLst>
            <a:ext uri="{FF2B5EF4-FFF2-40B4-BE49-F238E27FC236}">
              <a16:creationId xmlns:a16="http://schemas.microsoft.com/office/drawing/2014/main" id="{8B76BD85-BF46-4CEA-B2E6-060A64C9A1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44" name="Text Box 1">
          <a:extLst>
            <a:ext uri="{FF2B5EF4-FFF2-40B4-BE49-F238E27FC236}">
              <a16:creationId xmlns:a16="http://schemas.microsoft.com/office/drawing/2014/main" id="{BA4227DD-7FC1-42D1-BE0E-8ACEB50075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45" name="Text Box 1">
          <a:extLst>
            <a:ext uri="{FF2B5EF4-FFF2-40B4-BE49-F238E27FC236}">
              <a16:creationId xmlns:a16="http://schemas.microsoft.com/office/drawing/2014/main" id="{4E6FABB3-5351-439D-8B01-72A9F23217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6" name="Text Box 1">
          <a:extLst>
            <a:ext uri="{FF2B5EF4-FFF2-40B4-BE49-F238E27FC236}">
              <a16:creationId xmlns:a16="http://schemas.microsoft.com/office/drawing/2014/main" id="{E536506B-CCBF-4960-A18E-2123445014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7" name="Text Box 1">
          <a:extLst>
            <a:ext uri="{FF2B5EF4-FFF2-40B4-BE49-F238E27FC236}">
              <a16:creationId xmlns:a16="http://schemas.microsoft.com/office/drawing/2014/main" id="{DFF6777A-AE3F-4136-AA7E-978E2E9FFE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8" name="Text Box 1">
          <a:extLst>
            <a:ext uri="{FF2B5EF4-FFF2-40B4-BE49-F238E27FC236}">
              <a16:creationId xmlns:a16="http://schemas.microsoft.com/office/drawing/2014/main" id="{7246F93E-FC9C-43E4-BD3F-2B5160E763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49" name="Text Box 1">
          <a:extLst>
            <a:ext uri="{FF2B5EF4-FFF2-40B4-BE49-F238E27FC236}">
              <a16:creationId xmlns:a16="http://schemas.microsoft.com/office/drawing/2014/main" id="{C5C4EFAC-21A0-47D4-9B09-FAA2AEC989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50" name="Text Box 1">
          <a:extLst>
            <a:ext uri="{FF2B5EF4-FFF2-40B4-BE49-F238E27FC236}">
              <a16:creationId xmlns:a16="http://schemas.microsoft.com/office/drawing/2014/main" id="{D12F1E3C-DDDA-44DE-9F3C-DE4B7965BE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51" name="Text Box 1">
          <a:extLst>
            <a:ext uri="{FF2B5EF4-FFF2-40B4-BE49-F238E27FC236}">
              <a16:creationId xmlns:a16="http://schemas.microsoft.com/office/drawing/2014/main" id="{99C5F0E3-E524-4302-A9E4-CD529EDEA5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52" name="Text Box 1">
          <a:extLst>
            <a:ext uri="{FF2B5EF4-FFF2-40B4-BE49-F238E27FC236}">
              <a16:creationId xmlns:a16="http://schemas.microsoft.com/office/drawing/2014/main" id="{F201218D-ABCE-4F39-AF8D-A05EC3E7EB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53" name="Text Box 1">
          <a:extLst>
            <a:ext uri="{FF2B5EF4-FFF2-40B4-BE49-F238E27FC236}">
              <a16:creationId xmlns:a16="http://schemas.microsoft.com/office/drawing/2014/main" id="{F486A83F-8B2B-4F80-9E0C-CF1FFAA01F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854" name="Text Box 1">
          <a:extLst>
            <a:ext uri="{FF2B5EF4-FFF2-40B4-BE49-F238E27FC236}">
              <a16:creationId xmlns:a16="http://schemas.microsoft.com/office/drawing/2014/main" id="{68719BD6-18E0-4D5D-856D-5EA32F2206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855" name="Text Box 1">
          <a:extLst>
            <a:ext uri="{FF2B5EF4-FFF2-40B4-BE49-F238E27FC236}">
              <a16:creationId xmlns:a16="http://schemas.microsoft.com/office/drawing/2014/main" id="{265D8B4A-D83B-49C3-A261-36DE317F5C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856" name="Text Box 1">
          <a:extLst>
            <a:ext uri="{FF2B5EF4-FFF2-40B4-BE49-F238E27FC236}">
              <a16:creationId xmlns:a16="http://schemas.microsoft.com/office/drawing/2014/main" id="{B30B779E-3A00-4386-8AC2-7F6B6A5B3E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857" name="Text Box 1">
          <a:extLst>
            <a:ext uri="{FF2B5EF4-FFF2-40B4-BE49-F238E27FC236}">
              <a16:creationId xmlns:a16="http://schemas.microsoft.com/office/drawing/2014/main" id="{95E6019A-FE60-4C81-8388-EFB94324E0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58" name="Text Box 1">
          <a:extLst>
            <a:ext uri="{FF2B5EF4-FFF2-40B4-BE49-F238E27FC236}">
              <a16:creationId xmlns:a16="http://schemas.microsoft.com/office/drawing/2014/main" id="{EEFBC7A3-A9A1-48C5-ACC1-8FC80C7A97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59" name="Text Box 1">
          <a:extLst>
            <a:ext uri="{FF2B5EF4-FFF2-40B4-BE49-F238E27FC236}">
              <a16:creationId xmlns:a16="http://schemas.microsoft.com/office/drawing/2014/main" id="{BBB74DF6-D208-4EE1-A0DF-C79DE319AA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60" name="Text Box 1">
          <a:extLst>
            <a:ext uri="{FF2B5EF4-FFF2-40B4-BE49-F238E27FC236}">
              <a16:creationId xmlns:a16="http://schemas.microsoft.com/office/drawing/2014/main" id="{F599E354-1169-49C7-ACD0-78971AB6FA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61" name="Text Box 1">
          <a:extLst>
            <a:ext uri="{FF2B5EF4-FFF2-40B4-BE49-F238E27FC236}">
              <a16:creationId xmlns:a16="http://schemas.microsoft.com/office/drawing/2014/main" id="{D07BA01F-F1CC-45C6-8BF4-266BB54AD9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62" name="Text Box 1">
          <a:extLst>
            <a:ext uri="{FF2B5EF4-FFF2-40B4-BE49-F238E27FC236}">
              <a16:creationId xmlns:a16="http://schemas.microsoft.com/office/drawing/2014/main" id="{B3AE72E1-F724-4C75-B2DC-A85D9C0E54E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63" name="Text Box 1">
          <a:extLst>
            <a:ext uri="{FF2B5EF4-FFF2-40B4-BE49-F238E27FC236}">
              <a16:creationId xmlns:a16="http://schemas.microsoft.com/office/drawing/2014/main" id="{BEB9953E-2335-48E7-8442-EB8C849AFE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64" name="Text Box 1">
          <a:extLst>
            <a:ext uri="{FF2B5EF4-FFF2-40B4-BE49-F238E27FC236}">
              <a16:creationId xmlns:a16="http://schemas.microsoft.com/office/drawing/2014/main" id="{F22EB303-6338-49BB-B95F-FBE13673C4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65" name="Text Box 1">
          <a:extLst>
            <a:ext uri="{FF2B5EF4-FFF2-40B4-BE49-F238E27FC236}">
              <a16:creationId xmlns:a16="http://schemas.microsoft.com/office/drawing/2014/main" id="{54AC2515-75F8-49A0-A29E-9AA3BDB595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66" name="Text Box 1">
          <a:extLst>
            <a:ext uri="{FF2B5EF4-FFF2-40B4-BE49-F238E27FC236}">
              <a16:creationId xmlns:a16="http://schemas.microsoft.com/office/drawing/2014/main" id="{957A7251-432E-4CFA-8049-B739CEFA941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67" name="Text Box 1">
          <a:extLst>
            <a:ext uri="{FF2B5EF4-FFF2-40B4-BE49-F238E27FC236}">
              <a16:creationId xmlns:a16="http://schemas.microsoft.com/office/drawing/2014/main" id="{3C5B20BD-B678-4AA4-B83F-AA98D879CA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68" name="Text Box 1">
          <a:extLst>
            <a:ext uri="{FF2B5EF4-FFF2-40B4-BE49-F238E27FC236}">
              <a16:creationId xmlns:a16="http://schemas.microsoft.com/office/drawing/2014/main" id="{F0C56FD4-ACC8-4FDA-A956-B02983E2B5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69" name="Text Box 1">
          <a:extLst>
            <a:ext uri="{FF2B5EF4-FFF2-40B4-BE49-F238E27FC236}">
              <a16:creationId xmlns:a16="http://schemas.microsoft.com/office/drawing/2014/main" id="{0DC50F19-80A9-42A7-8087-675602D526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0" name="Text Box 1">
          <a:extLst>
            <a:ext uri="{FF2B5EF4-FFF2-40B4-BE49-F238E27FC236}">
              <a16:creationId xmlns:a16="http://schemas.microsoft.com/office/drawing/2014/main" id="{B7058040-8577-43D9-BC3D-8656247E77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1" name="Text Box 1">
          <a:extLst>
            <a:ext uri="{FF2B5EF4-FFF2-40B4-BE49-F238E27FC236}">
              <a16:creationId xmlns:a16="http://schemas.microsoft.com/office/drawing/2014/main" id="{8802CC44-F46B-4675-925F-62048CE162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2" name="Text Box 1">
          <a:extLst>
            <a:ext uri="{FF2B5EF4-FFF2-40B4-BE49-F238E27FC236}">
              <a16:creationId xmlns:a16="http://schemas.microsoft.com/office/drawing/2014/main" id="{A8B0F141-703C-4BE2-B0AB-5EFB932C39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3" name="Text Box 1">
          <a:extLst>
            <a:ext uri="{FF2B5EF4-FFF2-40B4-BE49-F238E27FC236}">
              <a16:creationId xmlns:a16="http://schemas.microsoft.com/office/drawing/2014/main" id="{9A36DFCE-23A1-47BF-A996-7FE1493525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74" name="Text Box 1">
          <a:extLst>
            <a:ext uri="{FF2B5EF4-FFF2-40B4-BE49-F238E27FC236}">
              <a16:creationId xmlns:a16="http://schemas.microsoft.com/office/drawing/2014/main" id="{C0921B10-BF0B-4080-AAF1-CC0D196C1F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75" name="Text Box 1">
          <a:extLst>
            <a:ext uri="{FF2B5EF4-FFF2-40B4-BE49-F238E27FC236}">
              <a16:creationId xmlns:a16="http://schemas.microsoft.com/office/drawing/2014/main" id="{E88B37D2-56BE-4EDB-A552-15E2134975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76" name="Text Box 1">
          <a:extLst>
            <a:ext uri="{FF2B5EF4-FFF2-40B4-BE49-F238E27FC236}">
              <a16:creationId xmlns:a16="http://schemas.microsoft.com/office/drawing/2014/main" id="{D1EF655D-9684-41B8-830F-17D46167F6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77" name="Text Box 1">
          <a:extLst>
            <a:ext uri="{FF2B5EF4-FFF2-40B4-BE49-F238E27FC236}">
              <a16:creationId xmlns:a16="http://schemas.microsoft.com/office/drawing/2014/main" id="{98D6ED15-0DDD-4D0D-BEDC-890F95F7A6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8" name="Text Box 1">
          <a:extLst>
            <a:ext uri="{FF2B5EF4-FFF2-40B4-BE49-F238E27FC236}">
              <a16:creationId xmlns:a16="http://schemas.microsoft.com/office/drawing/2014/main" id="{4B34BD35-7882-4002-B88C-F7F99C2AA1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79" name="Text Box 1">
          <a:extLst>
            <a:ext uri="{FF2B5EF4-FFF2-40B4-BE49-F238E27FC236}">
              <a16:creationId xmlns:a16="http://schemas.microsoft.com/office/drawing/2014/main" id="{6197CF7D-17AF-4393-8EC3-9558BB329D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80" name="Text Box 1">
          <a:extLst>
            <a:ext uri="{FF2B5EF4-FFF2-40B4-BE49-F238E27FC236}">
              <a16:creationId xmlns:a16="http://schemas.microsoft.com/office/drawing/2014/main" id="{A8782D45-BB29-4BB2-8FC8-4E8811279C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881" name="Text Box 1">
          <a:extLst>
            <a:ext uri="{FF2B5EF4-FFF2-40B4-BE49-F238E27FC236}">
              <a16:creationId xmlns:a16="http://schemas.microsoft.com/office/drawing/2014/main" id="{BABEF7A3-4FA3-4288-B1C5-FBA1309F91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2" name="Text Box 1">
          <a:extLst>
            <a:ext uri="{FF2B5EF4-FFF2-40B4-BE49-F238E27FC236}">
              <a16:creationId xmlns:a16="http://schemas.microsoft.com/office/drawing/2014/main" id="{FF36F233-4C8B-43F8-9AF8-587DBFF5BA6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3" name="Text Box 1">
          <a:extLst>
            <a:ext uri="{FF2B5EF4-FFF2-40B4-BE49-F238E27FC236}">
              <a16:creationId xmlns:a16="http://schemas.microsoft.com/office/drawing/2014/main" id="{E11576A0-A0A4-4A8F-867C-18A6DE9BE1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4" name="Text Box 1">
          <a:extLst>
            <a:ext uri="{FF2B5EF4-FFF2-40B4-BE49-F238E27FC236}">
              <a16:creationId xmlns:a16="http://schemas.microsoft.com/office/drawing/2014/main" id="{3C26327A-4933-4600-8F2E-7013B196FD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5" name="Text Box 1">
          <a:extLst>
            <a:ext uri="{FF2B5EF4-FFF2-40B4-BE49-F238E27FC236}">
              <a16:creationId xmlns:a16="http://schemas.microsoft.com/office/drawing/2014/main" id="{AB3803E1-62A0-4AB6-8764-D618B8C61C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6" name="Text Box 1">
          <a:extLst>
            <a:ext uri="{FF2B5EF4-FFF2-40B4-BE49-F238E27FC236}">
              <a16:creationId xmlns:a16="http://schemas.microsoft.com/office/drawing/2014/main" id="{F1FBE990-FD0D-4FFC-B530-8D6C7B0D01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7" name="Text Box 1">
          <a:extLst>
            <a:ext uri="{FF2B5EF4-FFF2-40B4-BE49-F238E27FC236}">
              <a16:creationId xmlns:a16="http://schemas.microsoft.com/office/drawing/2014/main" id="{83285780-1E7C-4779-B933-305BE63CBF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8" name="Text Box 1">
          <a:extLst>
            <a:ext uri="{FF2B5EF4-FFF2-40B4-BE49-F238E27FC236}">
              <a16:creationId xmlns:a16="http://schemas.microsoft.com/office/drawing/2014/main" id="{636E883E-3146-4829-BBD7-393B52899C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89" name="Text Box 1">
          <a:extLst>
            <a:ext uri="{FF2B5EF4-FFF2-40B4-BE49-F238E27FC236}">
              <a16:creationId xmlns:a16="http://schemas.microsoft.com/office/drawing/2014/main" id="{3CEF0AE9-0879-4384-975B-906F3B2F17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0" name="Text Box 1">
          <a:extLst>
            <a:ext uri="{FF2B5EF4-FFF2-40B4-BE49-F238E27FC236}">
              <a16:creationId xmlns:a16="http://schemas.microsoft.com/office/drawing/2014/main" id="{5C91F718-9521-4371-8F03-B0A588E245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1" name="Text Box 1">
          <a:extLst>
            <a:ext uri="{FF2B5EF4-FFF2-40B4-BE49-F238E27FC236}">
              <a16:creationId xmlns:a16="http://schemas.microsoft.com/office/drawing/2014/main" id="{292BF2DF-FD99-43C2-958E-B802644169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2" name="Text Box 1">
          <a:extLst>
            <a:ext uri="{FF2B5EF4-FFF2-40B4-BE49-F238E27FC236}">
              <a16:creationId xmlns:a16="http://schemas.microsoft.com/office/drawing/2014/main" id="{528ECB13-BFE2-49A3-83D5-B017EB4268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3" name="Text Box 1">
          <a:extLst>
            <a:ext uri="{FF2B5EF4-FFF2-40B4-BE49-F238E27FC236}">
              <a16:creationId xmlns:a16="http://schemas.microsoft.com/office/drawing/2014/main" id="{F407A182-C32C-4E07-ABAD-DC11BDB2CE1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4" name="Text Box 1">
          <a:extLst>
            <a:ext uri="{FF2B5EF4-FFF2-40B4-BE49-F238E27FC236}">
              <a16:creationId xmlns:a16="http://schemas.microsoft.com/office/drawing/2014/main" id="{3E180F0C-89BC-418A-BE8E-370734EA7F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5" name="Text Box 1">
          <a:extLst>
            <a:ext uri="{FF2B5EF4-FFF2-40B4-BE49-F238E27FC236}">
              <a16:creationId xmlns:a16="http://schemas.microsoft.com/office/drawing/2014/main" id="{BDC0A7CA-35F3-45C5-B894-00CDA10BDA1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6" name="Text Box 1">
          <a:extLst>
            <a:ext uri="{FF2B5EF4-FFF2-40B4-BE49-F238E27FC236}">
              <a16:creationId xmlns:a16="http://schemas.microsoft.com/office/drawing/2014/main" id="{6FEB1337-BAA9-4C9C-B7EE-F61E110467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1897" name="Text Box 1">
          <a:extLst>
            <a:ext uri="{FF2B5EF4-FFF2-40B4-BE49-F238E27FC236}">
              <a16:creationId xmlns:a16="http://schemas.microsoft.com/office/drawing/2014/main" id="{0E35837D-2D05-4501-A495-7F6527DFF0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898" name="Text Box 1">
          <a:extLst>
            <a:ext uri="{FF2B5EF4-FFF2-40B4-BE49-F238E27FC236}">
              <a16:creationId xmlns:a16="http://schemas.microsoft.com/office/drawing/2014/main" id="{F7C7E135-C258-442C-9762-8B25B95D14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899" name="Text Box 1">
          <a:extLst>
            <a:ext uri="{FF2B5EF4-FFF2-40B4-BE49-F238E27FC236}">
              <a16:creationId xmlns:a16="http://schemas.microsoft.com/office/drawing/2014/main" id="{49BF82FD-8D95-452F-9F34-6FFA6AEE8E4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00" name="Text Box 1">
          <a:extLst>
            <a:ext uri="{FF2B5EF4-FFF2-40B4-BE49-F238E27FC236}">
              <a16:creationId xmlns:a16="http://schemas.microsoft.com/office/drawing/2014/main" id="{ACAEBFD3-EE7E-42B2-9DCF-4C0827F2B6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01" name="Text Box 1">
          <a:extLst>
            <a:ext uri="{FF2B5EF4-FFF2-40B4-BE49-F238E27FC236}">
              <a16:creationId xmlns:a16="http://schemas.microsoft.com/office/drawing/2014/main" id="{8DECD262-7E59-4F1A-B8E4-255913261B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02" name="Text Box 1">
          <a:extLst>
            <a:ext uri="{FF2B5EF4-FFF2-40B4-BE49-F238E27FC236}">
              <a16:creationId xmlns:a16="http://schemas.microsoft.com/office/drawing/2014/main" id="{F6EAA63D-1DBA-4DB9-8F70-257552E5BC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03" name="Text Box 1">
          <a:extLst>
            <a:ext uri="{FF2B5EF4-FFF2-40B4-BE49-F238E27FC236}">
              <a16:creationId xmlns:a16="http://schemas.microsoft.com/office/drawing/2014/main" id="{000A51E0-0303-4A6C-A317-301BFFF744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04" name="Text Box 1">
          <a:extLst>
            <a:ext uri="{FF2B5EF4-FFF2-40B4-BE49-F238E27FC236}">
              <a16:creationId xmlns:a16="http://schemas.microsoft.com/office/drawing/2014/main" id="{43F746C4-AA90-4A43-8065-10E50135BD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05" name="Text Box 1">
          <a:extLst>
            <a:ext uri="{FF2B5EF4-FFF2-40B4-BE49-F238E27FC236}">
              <a16:creationId xmlns:a16="http://schemas.microsoft.com/office/drawing/2014/main" id="{9796B7ED-2252-48A7-A1D9-E4EB88BF1A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06" name="Text Box 1">
          <a:extLst>
            <a:ext uri="{FF2B5EF4-FFF2-40B4-BE49-F238E27FC236}">
              <a16:creationId xmlns:a16="http://schemas.microsoft.com/office/drawing/2014/main" id="{F0FBF10B-3B04-40FA-99F6-F9F978394F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07" name="Text Box 1">
          <a:extLst>
            <a:ext uri="{FF2B5EF4-FFF2-40B4-BE49-F238E27FC236}">
              <a16:creationId xmlns:a16="http://schemas.microsoft.com/office/drawing/2014/main" id="{31C83D85-C4EF-42B5-B3E7-C85612374C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08" name="Text Box 1">
          <a:extLst>
            <a:ext uri="{FF2B5EF4-FFF2-40B4-BE49-F238E27FC236}">
              <a16:creationId xmlns:a16="http://schemas.microsoft.com/office/drawing/2014/main" id="{170A5789-4999-40AE-A381-3D6618C9AA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09" name="Text Box 1">
          <a:extLst>
            <a:ext uri="{FF2B5EF4-FFF2-40B4-BE49-F238E27FC236}">
              <a16:creationId xmlns:a16="http://schemas.microsoft.com/office/drawing/2014/main" id="{47FC6F28-23FD-4CAE-8E7C-40EEA3441B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0" name="Text Box 1">
          <a:extLst>
            <a:ext uri="{FF2B5EF4-FFF2-40B4-BE49-F238E27FC236}">
              <a16:creationId xmlns:a16="http://schemas.microsoft.com/office/drawing/2014/main" id="{FE0616C3-4AF4-4925-8642-C777977F8A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1" name="Text Box 1">
          <a:extLst>
            <a:ext uri="{FF2B5EF4-FFF2-40B4-BE49-F238E27FC236}">
              <a16:creationId xmlns:a16="http://schemas.microsoft.com/office/drawing/2014/main" id="{0667B15E-815B-49CC-B984-BF0CCC02D4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2" name="Text Box 1">
          <a:extLst>
            <a:ext uri="{FF2B5EF4-FFF2-40B4-BE49-F238E27FC236}">
              <a16:creationId xmlns:a16="http://schemas.microsoft.com/office/drawing/2014/main" id="{6CF6D97B-F6C9-4698-BB5A-8EE7AFD2C4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3" name="Text Box 1">
          <a:extLst>
            <a:ext uri="{FF2B5EF4-FFF2-40B4-BE49-F238E27FC236}">
              <a16:creationId xmlns:a16="http://schemas.microsoft.com/office/drawing/2014/main" id="{00BE820C-F31F-4999-AB4B-48D2FE0BBD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14" name="Text Box 1">
          <a:extLst>
            <a:ext uri="{FF2B5EF4-FFF2-40B4-BE49-F238E27FC236}">
              <a16:creationId xmlns:a16="http://schemas.microsoft.com/office/drawing/2014/main" id="{249CC09A-576B-4280-9F01-8E69D466C6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15" name="Text Box 1">
          <a:extLst>
            <a:ext uri="{FF2B5EF4-FFF2-40B4-BE49-F238E27FC236}">
              <a16:creationId xmlns:a16="http://schemas.microsoft.com/office/drawing/2014/main" id="{FF84EE35-B717-494C-953B-801C7AD1E1F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16" name="Text Box 1">
          <a:extLst>
            <a:ext uri="{FF2B5EF4-FFF2-40B4-BE49-F238E27FC236}">
              <a16:creationId xmlns:a16="http://schemas.microsoft.com/office/drawing/2014/main" id="{8752C54A-5D4C-4AC7-A032-4BB69FE738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17" name="Text Box 1">
          <a:extLst>
            <a:ext uri="{FF2B5EF4-FFF2-40B4-BE49-F238E27FC236}">
              <a16:creationId xmlns:a16="http://schemas.microsoft.com/office/drawing/2014/main" id="{EF66605F-6501-4814-827A-677A213B64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8" name="Text Box 1">
          <a:extLst>
            <a:ext uri="{FF2B5EF4-FFF2-40B4-BE49-F238E27FC236}">
              <a16:creationId xmlns:a16="http://schemas.microsoft.com/office/drawing/2014/main" id="{035CDBFF-00F8-4A66-8C9F-2560EB5CD2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19" name="Text Box 1">
          <a:extLst>
            <a:ext uri="{FF2B5EF4-FFF2-40B4-BE49-F238E27FC236}">
              <a16:creationId xmlns:a16="http://schemas.microsoft.com/office/drawing/2014/main" id="{5C24D0AF-07C0-4631-8D10-E80AD6C2CD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0" name="Text Box 1">
          <a:extLst>
            <a:ext uri="{FF2B5EF4-FFF2-40B4-BE49-F238E27FC236}">
              <a16:creationId xmlns:a16="http://schemas.microsoft.com/office/drawing/2014/main" id="{49DC2532-580D-47BC-BCA1-263E925BE2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1" name="Text Box 1">
          <a:extLst>
            <a:ext uri="{FF2B5EF4-FFF2-40B4-BE49-F238E27FC236}">
              <a16:creationId xmlns:a16="http://schemas.microsoft.com/office/drawing/2014/main" id="{4EE71293-414A-48F5-B7EA-20F4F25226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22" name="Text Box 1">
          <a:extLst>
            <a:ext uri="{FF2B5EF4-FFF2-40B4-BE49-F238E27FC236}">
              <a16:creationId xmlns:a16="http://schemas.microsoft.com/office/drawing/2014/main" id="{3232E604-1528-4690-873B-F0E545C8F8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23" name="Text Box 1">
          <a:extLst>
            <a:ext uri="{FF2B5EF4-FFF2-40B4-BE49-F238E27FC236}">
              <a16:creationId xmlns:a16="http://schemas.microsoft.com/office/drawing/2014/main" id="{CB84D88A-AF9A-4883-A948-3237D598F6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24" name="Text Box 1">
          <a:extLst>
            <a:ext uri="{FF2B5EF4-FFF2-40B4-BE49-F238E27FC236}">
              <a16:creationId xmlns:a16="http://schemas.microsoft.com/office/drawing/2014/main" id="{E5237EFF-A900-4649-9F67-008A7F1FC6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25" name="Text Box 1">
          <a:extLst>
            <a:ext uri="{FF2B5EF4-FFF2-40B4-BE49-F238E27FC236}">
              <a16:creationId xmlns:a16="http://schemas.microsoft.com/office/drawing/2014/main" id="{D7E0DAE2-04B5-4937-9399-D41493F609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6" name="Text Box 1">
          <a:extLst>
            <a:ext uri="{FF2B5EF4-FFF2-40B4-BE49-F238E27FC236}">
              <a16:creationId xmlns:a16="http://schemas.microsoft.com/office/drawing/2014/main" id="{F0D34E8D-60EB-4BD3-8F56-DE05464BA4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7" name="Text Box 1">
          <a:extLst>
            <a:ext uri="{FF2B5EF4-FFF2-40B4-BE49-F238E27FC236}">
              <a16:creationId xmlns:a16="http://schemas.microsoft.com/office/drawing/2014/main" id="{F54EB154-2C63-4AF8-AADD-6C61E451D7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8" name="Text Box 1">
          <a:extLst>
            <a:ext uri="{FF2B5EF4-FFF2-40B4-BE49-F238E27FC236}">
              <a16:creationId xmlns:a16="http://schemas.microsoft.com/office/drawing/2014/main" id="{824D6FA1-ED9D-41A6-A718-E8944D24A8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29" name="Text Box 1">
          <a:extLst>
            <a:ext uri="{FF2B5EF4-FFF2-40B4-BE49-F238E27FC236}">
              <a16:creationId xmlns:a16="http://schemas.microsoft.com/office/drawing/2014/main" id="{E8316DE7-CE4E-4081-8557-F40D100E51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30" name="Text Box 1">
          <a:extLst>
            <a:ext uri="{FF2B5EF4-FFF2-40B4-BE49-F238E27FC236}">
              <a16:creationId xmlns:a16="http://schemas.microsoft.com/office/drawing/2014/main" id="{F622E257-6B6B-48DC-8893-1782B0849C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31" name="Text Box 1">
          <a:extLst>
            <a:ext uri="{FF2B5EF4-FFF2-40B4-BE49-F238E27FC236}">
              <a16:creationId xmlns:a16="http://schemas.microsoft.com/office/drawing/2014/main" id="{92FA810C-6C3C-487C-9C3B-6C21BD7B64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1932" name="Text Box 1">
          <a:extLst>
            <a:ext uri="{FF2B5EF4-FFF2-40B4-BE49-F238E27FC236}">
              <a16:creationId xmlns:a16="http://schemas.microsoft.com/office/drawing/2014/main" id="{067D47C0-F991-4305-A561-859F639784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33" name="Text Box 1">
          <a:extLst>
            <a:ext uri="{FF2B5EF4-FFF2-40B4-BE49-F238E27FC236}">
              <a16:creationId xmlns:a16="http://schemas.microsoft.com/office/drawing/2014/main" id="{AE46CCA2-D465-40EF-AD14-26A11386D9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34" name="Text Box 1">
          <a:extLst>
            <a:ext uri="{FF2B5EF4-FFF2-40B4-BE49-F238E27FC236}">
              <a16:creationId xmlns:a16="http://schemas.microsoft.com/office/drawing/2014/main" id="{25B694EA-F1E9-4196-A2F1-9064C79620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35" name="Text Box 1">
          <a:extLst>
            <a:ext uri="{FF2B5EF4-FFF2-40B4-BE49-F238E27FC236}">
              <a16:creationId xmlns:a16="http://schemas.microsoft.com/office/drawing/2014/main" id="{9C87DEA2-6F42-4553-A961-C3708A5404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36" name="Text Box 1">
          <a:extLst>
            <a:ext uri="{FF2B5EF4-FFF2-40B4-BE49-F238E27FC236}">
              <a16:creationId xmlns:a16="http://schemas.microsoft.com/office/drawing/2014/main" id="{3A6CE3E2-0201-4054-BC11-573BC55DAB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37" name="Text Box 1">
          <a:extLst>
            <a:ext uri="{FF2B5EF4-FFF2-40B4-BE49-F238E27FC236}">
              <a16:creationId xmlns:a16="http://schemas.microsoft.com/office/drawing/2014/main" id="{FA1631B0-052F-4FD1-B98D-81158CBA18E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38" name="Text Box 1">
          <a:extLst>
            <a:ext uri="{FF2B5EF4-FFF2-40B4-BE49-F238E27FC236}">
              <a16:creationId xmlns:a16="http://schemas.microsoft.com/office/drawing/2014/main" id="{DD039CC1-1FCD-4726-82F3-C058760B49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39" name="Text Box 1">
          <a:extLst>
            <a:ext uri="{FF2B5EF4-FFF2-40B4-BE49-F238E27FC236}">
              <a16:creationId xmlns:a16="http://schemas.microsoft.com/office/drawing/2014/main" id="{5136254B-5CAE-4372-AFD6-92183E8D6B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40" name="Text Box 1">
          <a:extLst>
            <a:ext uri="{FF2B5EF4-FFF2-40B4-BE49-F238E27FC236}">
              <a16:creationId xmlns:a16="http://schemas.microsoft.com/office/drawing/2014/main" id="{739FB819-DDFF-498A-80A5-E2E09CBBE2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41" name="Text Box 1">
          <a:extLst>
            <a:ext uri="{FF2B5EF4-FFF2-40B4-BE49-F238E27FC236}">
              <a16:creationId xmlns:a16="http://schemas.microsoft.com/office/drawing/2014/main" id="{6FA43ACD-7388-4EC0-A076-9153B79D3B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42" name="Text Box 1">
          <a:extLst>
            <a:ext uri="{FF2B5EF4-FFF2-40B4-BE49-F238E27FC236}">
              <a16:creationId xmlns:a16="http://schemas.microsoft.com/office/drawing/2014/main" id="{97516ED8-CF39-4411-836D-6D42E21F67F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43" name="Text Box 1">
          <a:extLst>
            <a:ext uri="{FF2B5EF4-FFF2-40B4-BE49-F238E27FC236}">
              <a16:creationId xmlns:a16="http://schemas.microsoft.com/office/drawing/2014/main" id="{9C8C41B8-D980-42DB-990A-C3DFBD289B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44" name="Text Box 1">
          <a:extLst>
            <a:ext uri="{FF2B5EF4-FFF2-40B4-BE49-F238E27FC236}">
              <a16:creationId xmlns:a16="http://schemas.microsoft.com/office/drawing/2014/main" id="{CD61E320-4480-4BD9-931D-7E6C0D153E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45" name="Text Box 1">
          <a:extLst>
            <a:ext uri="{FF2B5EF4-FFF2-40B4-BE49-F238E27FC236}">
              <a16:creationId xmlns:a16="http://schemas.microsoft.com/office/drawing/2014/main" id="{8B3AB16B-D4DE-4DC4-AB3E-EEF6BEF36D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46" name="Text Box 1">
          <a:extLst>
            <a:ext uri="{FF2B5EF4-FFF2-40B4-BE49-F238E27FC236}">
              <a16:creationId xmlns:a16="http://schemas.microsoft.com/office/drawing/2014/main" id="{21E46632-2FD5-468C-903F-9577AA07E4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47" name="Text Box 1">
          <a:extLst>
            <a:ext uri="{FF2B5EF4-FFF2-40B4-BE49-F238E27FC236}">
              <a16:creationId xmlns:a16="http://schemas.microsoft.com/office/drawing/2014/main" id="{AC3C1CB3-D345-4620-8EAE-D20BA8228C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48" name="Text Box 1">
          <a:extLst>
            <a:ext uri="{FF2B5EF4-FFF2-40B4-BE49-F238E27FC236}">
              <a16:creationId xmlns:a16="http://schemas.microsoft.com/office/drawing/2014/main" id="{A22EAD4B-61EC-4BA1-B516-C4F0836047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49" name="Text Box 1">
          <a:extLst>
            <a:ext uri="{FF2B5EF4-FFF2-40B4-BE49-F238E27FC236}">
              <a16:creationId xmlns:a16="http://schemas.microsoft.com/office/drawing/2014/main" id="{4DB6D852-3846-4578-AB28-81CEA18D9C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50" name="Text Box 1">
          <a:extLst>
            <a:ext uri="{FF2B5EF4-FFF2-40B4-BE49-F238E27FC236}">
              <a16:creationId xmlns:a16="http://schemas.microsoft.com/office/drawing/2014/main" id="{CB4659A5-C84A-4D2A-807E-7284338FCE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51" name="Text Box 1">
          <a:extLst>
            <a:ext uri="{FF2B5EF4-FFF2-40B4-BE49-F238E27FC236}">
              <a16:creationId xmlns:a16="http://schemas.microsoft.com/office/drawing/2014/main" id="{DE3C448A-2165-4171-AF7F-9651DA9C5D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52" name="Text Box 1">
          <a:extLst>
            <a:ext uri="{FF2B5EF4-FFF2-40B4-BE49-F238E27FC236}">
              <a16:creationId xmlns:a16="http://schemas.microsoft.com/office/drawing/2014/main" id="{45726C93-E5F0-47FF-8F08-FF452057504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53" name="Text Box 1">
          <a:extLst>
            <a:ext uri="{FF2B5EF4-FFF2-40B4-BE49-F238E27FC236}">
              <a16:creationId xmlns:a16="http://schemas.microsoft.com/office/drawing/2014/main" id="{AA5A5E93-209B-4334-867A-7F96BB6573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54" name="Text Box 1">
          <a:extLst>
            <a:ext uri="{FF2B5EF4-FFF2-40B4-BE49-F238E27FC236}">
              <a16:creationId xmlns:a16="http://schemas.microsoft.com/office/drawing/2014/main" id="{55040190-79CC-496C-970D-9191D25C014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55" name="Text Box 1">
          <a:extLst>
            <a:ext uri="{FF2B5EF4-FFF2-40B4-BE49-F238E27FC236}">
              <a16:creationId xmlns:a16="http://schemas.microsoft.com/office/drawing/2014/main" id="{0E4784C8-155E-4D26-ADBE-BA86AB998D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56" name="Text Box 1">
          <a:extLst>
            <a:ext uri="{FF2B5EF4-FFF2-40B4-BE49-F238E27FC236}">
              <a16:creationId xmlns:a16="http://schemas.microsoft.com/office/drawing/2014/main" id="{5391E268-7734-4E36-818D-099D06A4D1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57" name="Text Box 1">
          <a:extLst>
            <a:ext uri="{FF2B5EF4-FFF2-40B4-BE49-F238E27FC236}">
              <a16:creationId xmlns:a16="http://schemas.microsoft.com/office/drawing/2014/main" id="{0F31507F-F740-4CD3-9D5C-7315091ACC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58" name="Text Box 1">
          <a:extLst>
            <a:ext uri="{FF2B5EF4-FFF2-40B4-BE49-F238E27FC236}">
              <a16:creationId xmlns:a16="http://schemas.microsoft.com/office/drawing/2014/main" id="{A4F31DF7-7952-449B-B574-EC4F3A3B11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59" name="Text Box 1">
          <a:extLst>
            <a:ext uri="{FF2B5EF4-FFF2-40B4-BE49-F238E27FC236}">
              <a16:creationId xmlns:a16="http://schemas.microsoft.com/office/drawing/2014/main" id="{69706729-49BF-4D49-AAF6-E128523BFF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0" name="Text Box 1">
          <a:extLst>
            <a:ext uri="{FF2B5EF4-FFF2-40B4-BE49-F238E27FC236}">
              <a16:creationId xmlns:a16="http://schemas.microsoft.com/office/drawing/2014/main" id="{19417309-A8C4-4E0A-BFDB-87ADDD4B66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1" name="Text Box 1">
          <a:extLst>
            <a:ext uri="{FF2B5EF4-FFF2-40B4-BE49-F238E27FC236}">
              <a16:creationId xmlns:a16="http://schemas.microsoft.com/office/drawing/2014/main" id="{2901180A-FEE8-4B30-A0CE-37EF0E79D9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62" name="Text Box 1">
          <a:extLst>
            <a:ext uri="{FF2B5EF4-FFF2-40B4-BE49-F238E27FC236}">
              <a16:creationId xmlns:a16="http://schemas.microsoft.com/office/drawing/2014/main" id="{CA872B07-6251-4A75-A86F-C41828FE2A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63" name="Text Box 1">
          <a:extLst>
            <a:ext uri="{FF2B5EF4-FFF2-40B4-BE49-F238E27FC236}">
              <a16:creationId xmlns:a16="http://schemas.microsoft.com/office/drawing/2014/main" id="{20745685-E79D-4B7F-B067-A1EEECC9A1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64" name="Text Box 1">
          <a:extLst>
            <a:ext uri="{FF2B5EF4-FFF2-40B4-BE49-F238E27FC236}">
              <a16:creationId xmlns:a16="http://schemas.microsoft.com/office/drawing/2014/main" id="{09521A9F-1A55-457A-8222-29FE14EF21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65" name="Text Box 1">
          <a:extLst>
            <a:ext uri="{FF2B5EF4-FFF2-40B4-BE49-F238E27FC236}">
              <a16:creationId xmlns:a16="http://schemas.microsoft.com/office/drawing/2014/main" id="{BD9746EC-E091-4E22-976F-83F57BA9311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6" name="Text Box 1">
          <a:extLst>
            <a:ext uri="{FF2B5EF4-FFF2-40B4-BE49-F238E27FC236}">
              <a16:creationId xmlns:a16="http://schemas.microsoft.com/office/drawing/2014/main" id="{86611900-EEA5-4066-B412-FEDF1A5AD4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7" name="Text Box 1">
          <a:extLst>
            <a:ext uri="{FF2B5EF4-FFF2-40B4-BE49-F238E27FC236}">
              <a16:creationId xmlns:a16="http://schemas.microsoft.com/office/drawing/2014/main" id="{A466D280-F962-4E46-83E9-F41EFAE0FB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8" name="Text Box 1">
          <a:extLst>
            <a:ext uri="{FF2B5EF4-FFF2-40B4-BE49-F238E27FC236}">
              <a16:creationId xmlns:a16="http://schemas.microsoft.com/office/drawing/2014/main" id="{D43D5AC5-D33F-4C07-838D-0C93ACDC4A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69" name="Text Box 1">
          <a:extLst>
            <a:ext uri="{FF2B5EF4-FFF2-40B4-BE49-F238E27FC236}">
              <a16:creationId xmlns:a16="http://schemas.microsoft.com/office/drawing/2014/main" id="{AB59ACCE-5E9F-4DC9-85C1-4D9D761C5D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70" name="Text Box 1">
          <a:extLst>
            <a:ext uri="{FF2B5EF4-FFF2-40B4-BE49-F238E27FC236}">
              <a16:creationId xmlns:a16="http://schemas.microsoft.com/office/drawing/2014/main" id="{FD904886-83CF-4650-B5A4-89F3136322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71" name="Text Box 1">
          <a:extLst>
            <a:ext uri="{FF2B5EF4-FFF2-40B4-BE49-F238E27FC236}">
              <a16:creationId xmlns:a16="http://schemas.microsoft.com/office/drawing/2014/main" id="{EBD05A23-9BF5-4163-98E9-3CC01996BD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72" name="Text Box 1">
          <a:extLst>
            <a:ext uri="{FF2B5EF4-FFF2-40B4-BE49-F238E27FC236}">
              <a16:creationId xmlns:a16="http://schemas.microsoft.com/office/drawing/2014/main" id="{4EB943CD-2069-4712-96F7-3E1F04DC07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73" name="Text Box 1">
          <a:extLst>
            <a:ext uri="{FF2B5EF4-FFF2-40B4-BE49-F238E27FC236}">
              <a16:creationId xmlns:a16="http://schemas.microsoft.com/office/drawing/2014/main" id="{8180DAAA-A3FB-4BBF-A92D-4A72D9D42B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74" name="Text Box 1">
          <a:extLst>
            <a:ext uri="{FF2B5EF4-FFF2-40B4-BE49-F238E27FC236}">
              <a16:creationId xmlns:a16="http://schemas.microsoft.com/office/drawing/2014/main" id="{2FC65FD1-5686-44DC-8425-A78D0C06DA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75" name="Text Box 1">
          <a:extLst>
            <a:ext uri="{FF2B5EF4-FFF2-40B4-BE49-F238E27FC236}">
              <a16:creationId xmlns:a16="http://schemas.microsoft.com/office/drawing/2014/main" id="{F5EEEA5D-74A2-4658-A547-889A83A1AEA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76" name="Text Box 1">
          <a:extLst>
            <a:ext uri="{FF2B5EF4-FFF2-40B4-BE49-F238E27FC236}">
              <a16:creationId xmlns:a16="http://schemas.microsoft.com/office/drawing/2014/main" id="{8E501A9A-F77A-4D6E-9B66-2A1FD7ABD9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77" name="Text Box 1">
          <a:extLst>
            <a:ext uri="{FF2B5EF4-FFF2-40B4-BE49-F238E27FC236}">
              <a16:creationId xmlns:a16="http://schemas.microsoft.com/office/drawing/2014/main" id="{B403D76D-495A-4B93-8262-304A313297B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78" name="Text Box 1">
          <a:extLst>
            <a:ext uri="{FF2B5EF4-FFF2-40B4-BE49-F238E27FC236}">
              <a16:creationId xmlns:a16="http://schemas.microsoft.com/office/drawing/2014/main" id="{C8A03FD2-FF95-4738-9352-2841A72FB3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79" name="Text Box 1">
          <a:extLst>
            <a:ext uri="{FF2B5EF4-FFF2-40B4-BE49-F238E27FC236}">
              <a16:creationId xmlns:a16="http://schemas.microsoft.com/office/drawing/2014/main" id="{9ECD0D0D-4617-48F3-B953-561F497ADD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80" name="Text Box 1">
          <a:extLst>
            <a:ext uri="{FF2B5EF4-FFF2-40B4-BE49-F238E27FC236}">
              <a16:creationId xmlns:a16="http://schemas.microsoft.com/office/drawing/2014/main" id="{AF167A7B-970F-47DA-9374-699ED45544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81" name="Text Box 1">
          <a:extLst>
            <a:ext uri="{FF2B5EF4-FFF2-40B4-BE49-F238E27FC236}">
              <a16:creationId xmlns:a16="http://schemas.microsoft.com/office/drawing/2014/main" id="{717AF6C0-34BC-4505-BBAD-75164135C3B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82" name="Text Box 1">
          <a:extLst>
            <a:ext uri="{FF2B5EF4-FFF2-40B4-BE49-F238E27FC236}">
              <a16:creationId xmlns:a16="http://schemas.microsoft.com/office/drawing/2014/main" id="{8225DB6B-9EF1-4E1C-AD04-070BD62AE1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83" name="Text Box 1">
          <a:extLst>
            <a:ext uri="{FF2B5EF4-FFF2-40B4-BE49-F238E27FC236}">
              <a16:creationId xmlns:a16="http://schemas.microsoft.com/office/drawing/2014/main" id="{2D5C789D-8FF7-41E3-8629-7DA95025CEB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84" name="Text Box 1">
          <a:extLst>
            <a:ext uri="{FF2B5EF4-FFF2-40B4-BE49-F238E27FC236}">
              <a16:creationId xmlns:a16="http://schemas.microsoft.com/office/drawing/2014/main" id="{2E6D141A-FA37-4D6A-B5F7-E700156CEA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85" name="Text Box 1">
          <a:extLst>
            <a:ext uri="{FF2B5EF4-FFF2-40B4-BE49-F238E27FC236}">
              <a16:creationId xmlns:a16="http://schemas.microsoft.com/office/drawing/2014/main" id="{DC98F56E-EA5A-47A7-9D3E-E1C0B899A4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86" name="Text Box 1">
          <a:extLst>
            <a:ext uri="{FF2B5EF4-FFF2-40B4-BE49-F238E27FC236}">
              <a16:creationId xmlns:a16="http://schemas.microsoft.com/office/drawing/2014/main" id="{120A612A-7A7B-4BD4-A982-01316EF4CAE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87" name="Text Box 1">
          <a:extLst>
            <a:ext uri="{FF2B5EF4-FFF2-40B4-BE49-F238E27FC236}">
              <a16:creationId xmlns:a16="http://schemas.microsoft.com/office/drawing/2014/main" id="{275E574B-8BE2-4F22-9905-8440743C78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88" name="Text Box 1">
          <a:extLst>
            <a:ext uri="{FF2B5EF4-FFF2-40B4-BE49-F238E27FC236}">
              <a16:creationId xmlns:a16="http://schemas.microsoft.com/office/drawing/2014/main" id="{DCAB3390-2A9D-4574-9D91-043EB741AE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89" name="Text Box 1">
          <a:extLst>
            <a:ext uri="{FF2B5EF4-FFF2-40B4-BE49-F238E27FC236}">
              <a16:creationId xmlns:a16="http://schemas.microsoft.com/office/drawing/2014/main" id="{B7CC5A52-5F29-4502-BACC-D7CBCFD004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0" name="Text Box 1">
          <a:extLst>
            <a:ext uri="{FF2B5EF4-FFF2-40B4-BE49-F238E27FC236}">
              <a16:creationId xmlns:a16="http://schemas.microsoft.com/office/drawing/2014/main" id="{78739DD4-5027-4C82-A720-C1F54915B24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1" name="Text Box 1">
          <a:extLst>
            <a:ext uri="{FF2B5EF4-FFF2-40B4-BE49-F238E27FC236}">
              <a16:creationId xmlns:a16="http://schemas.microsoft.com/office/drawing/2014/main" id="{457DE05C-E450-4A47-B472-A0025B08095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2" name="Text Box 1">
          <a:extLst>
            <a:ext uri="{FF2B5EF4-FFF2-40B4-BE49-F238E27FC236}">
              <a16:creationId xmlns:a16="http://schemas.microsoft.com/office/drawing/2014/main" id="{F0FF84B0-838A-4A41-AF3A-EDEF231574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3" name="Text Box 1">
          <a:extLst>
            <a:ext uri="{FF2B5EF4-FFF2-40B4-BE49-F238E27FC236}">
              <a16:creationId xmlns:a16="http://schemas.microsoft.com/office/drawing/2014/main" id="{DE2135C4-5A88-4724-BF5E-C28F5365A9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94" name="Text Box 1">
          <a:extLst>
            <a:ext uri="{FF2B5EF4-FFF2-40B4-BE49-F238E27FC236}">
              <a16:creationId xmlns:a16="http://schemas.microsoft.com/office/drawing/2014/main" id="{91FCD00F-0B9B-4458-A6B2-2D92F473FE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95" name="Text Box 1">
          <a:extLst>
            <a:ext uri="{FF2B5EF4-FFF2-40B4-BE49-F238E27FC236}">
              <a16:creationId xmlns:a16="http://schemas.microsoft.com/office/drawing/2014/main" id="{64C8CD79-CF12-477B-AF54-F10F2FCE7A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1996" name="Text Box 1">
          <a:extLst>
            <a:ext uri="{FF2B5EF4-FFF2-40B4-BE49-F238E27FC236}">
              <a16:creationId xmlns:a16="http://schemas.microsoft.com/office/drawing/2014/main" id="{CBD5B84D-AF33-43B3-81CB-36769885DE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1997" name="Text Box 1">
          <a:extLst>
            <a:ext uri="{FF2B5EF4-FFF2-40B4-BE49-F238E27FC236}">
              <a16:creationId xmlns:a16="http://schemas.microsoft.com/office/drawing/2014/main" id="{E04924F5-7609-4883-9AE6-83113972CF0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8" name="Text Box 1">
          <a:extLst>
            <a:ext uri="{FF2B5EF4-FFF2-40B4-BE49-F238E27FC236}">
              <a16:creationId xmlns:a16="http://schemas.microsoft.com/office/drawing/2014/main" id="{810418DA-D117-464B-BD51-476419B2C6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1999" name="Text Box 1">
          <a:extLst>
            <a:ext uri="{FF2B5EF4-FFF2-40B4-BE49-F238E27FC236}">
              <a16:creationId xmlns:a16="http://schemas.microsoft.com/office/drawing/2014/main" id="{D5DF45AE-6B2C-4EBD-9158-BD093A2E53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00" name="Text Box 1">
          <a:extLst>
            <a:ext uri="{FF2B5EF4-FFF2-40B4-BE49-F238E27FC236}">
              <a16:creationId xmlns:a16="http://schemas.microsoft.com/office/drawing/2014/main" id="{D467D353-CBDA-456D-80A0-5E2D3DF7A5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01" name="Text Box 1">
          <a:extLst>
            <a:ext uri="{FF2B5EF4-FFF2-40B4-BE49-F238E27FC236}">
              <a16:creationId xmlns:a16="http://schemas.microsoft.com/office/drawing/2014/main" id="{93B90F9C-FAD2-4D30-9F9F-C4043504D5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02" name="Text Box 1">
          <a:extLst>
            <a:ext uri="{FF2B5EF4-FFF2-40B4-BE49-F238E27FC236}">
              <a16:creationId xmlns:a16="http://schemas.microsoft.com/office/drawing/2014/main" id="{4387E366-D092-4E55-A045-0BACCC0E2F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03" name="Text Box 1">
          <a:extLst>
            <a:ext uri="{FF2B5EF4-FFF2-40B4-BE49-F238E27FC236}">
              <a16:creationId xmlns:a16="http://schemas.microsoft.com/office/drawing/2014/main" id="{B9017D02-7B98-494A-A962-97EF53451F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04" name="Text Box 1">
          <a:extLst>
            <a:ext uri="{FF2B5EF4-FFF2-40B4-BE49-F238E27FC236}">
              <a16:creationId xmlns:a16="http://schemas.microsoft.com/office/drawing/2014/main" id="{3B799491-ED62-44A5-8746-4D8042CB9C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05" name="Text Box 1">
          <a:extLst>
            <a:ext uri="{FF2B5EF4-FFF2-40B4-BE49-F238E27FC236}">
              <a16:creationId xmlns:a16="http://schemas.microsoft.com/office/drawing/2014/main" id="{AF05CCB9-328E-4C75-AE95-91374B2C2C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06" name="Text Box 1">
          <a:extLst>
            <a:ext uri="{FF2B5EF4-FFF2-40B4-BE49-F238E27FC236}">
              <a16:creationId xmlns:a16="http://schemas.microsoft.com/office/drawing/2014/main" id="{3F870271-F88A-4685-80DE-B818A7CD83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07" name="Text Box 1">
          <a:extLst>
            <a:ext uri="{FF2B5EF4-FFF2-40B4-BE49-F238E27FC236}">
              <a16:creationId xmlns:a16="http://schemas.microsoft.com/office/drawing/2014/main" id="{0A846D34-6A22-42AE-AF8E-7CEA83EAAB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08" name="Text Box 1">
          <a:extLst>
            <a:ext uri="{FF2B5EF4-FFF2-40B4-BE49-F238E27FC236}">
              <a16:creationId xmlns:a16="http://schemas.microsoft.com/office/drawing/2014/main" id="{798B1232-218F-4C40-800A-3FD16BD264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09" name="Text Box 1">
          <a:extLst>
            <a:ext uri="{FF2B5EF4-FFF2-40B4-BE49-F238E27FC236}">
              <a16:creationId xmlns:a16="http://schemas.microsoft.com/office/drawing/2014/main" id="{83BAB55E-A5B8-48F6-876B-BE2B31D40D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10" name="Text Box 1">
          <a:extLst>
            <a:ext uri="{FF2B5EF4-FFF2-40B4-BE49-F238E27FC236}">
              <a16:creationId xmlns:a16="http://schemas.microsoft.com/office/drawing/2014/main" id="{1CE0C254-2C4D-4027-AF8A-44A344B248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11" name="Text Box 1">
          <a:extLst>
            <a:ext uri="{FF2B5EF4-FFF2-40B4-BE49-F238E27FC236}">
              <a16:creationId xmlns:a16="http://schemas.microsoft.com/office/drawing/2014/main" id="{409B2325-9AA6-4CEF-BCBC-F96E4B1285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12" name="Text Box 1">
          <a:extLst>
            <a:ext uri="{FF2B5EF4-FFF2-40B4-BE49-F238E27FC236}">
              <a16:creationId xmlns:a16="http://schemas.microsoft.com/office/drawing/2014/main" id="{BFE31AD5-0F7C-4C2D-83F9-8187739CF1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13" name="Text Box 1">
          <a:extLst>
            <a:ext uri="{FF2B5EF4-FFF2-40B4-BE49-F238E27FC236}">
              <a16:creationId xmlns:a16="http://schemas.microsoft.com/office/drawing/2014/main" id="{2E0A195A-9F5E-4A17-BB29-1A9E5909B4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14" name="Text Box 1">
          <a:extLst>
            <a:ext uri="{FF2B5EF4-FFF2-40B4-BE49-F238E27FC236}">
              <a16:creationId xmlns:a16="http://schemas.microsoft.com/office/drawing/2014/main" id="{6951F9CE-9636-4FAD-93F3-7903F8C22A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15" name="Text Box 1">
          <a:extLst>
            <a:ext uri="{FF2B5EF4-FFF2-40B4-BE49-F238E27FC236}">
              <a16:creationId xmlns:a16="http://schemas.microsoft.com/office/drawing/2014/main" id="{9EFC279C-A57C-4F3D-BCED-EAAEB79136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16" name="Text Box 1">
          <a:extLst>
            <a:ext uri="{FF2B5EF4-FFF2-40B4-BE49-F238E27FC236}">
              <a16:creationId xmlns:a16="http://schemas.microsoft.com/office/drawing/2014/main" id="{C264C61C-9880-433E-A7AA-74B57A14C6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17" name="Text Box 1">
          <a:extLst>
            <a:ext uri="{FF2B5EF4-FFF2-40B4-BE49-F238E27FC236}">
              <a16:creationId xmlns:a16="http://schemas.microsoft.com/office/drawing/2014/main" id="{E0B88567-55EA-4326-B2F5-CADA0D030F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18" name="Text Box 1">
          <a:extLst>
            <a:ext uri="{FF2B5EF4-FFF2-40B4-BE49-F238E27FC236}">
              <a16:creationId xmlns:a16="http://schemas.microsoft.com/office/drawing/2014/main" id="{1E42782E-9FB9-4296-B12C-E68FB4E9B2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19" name="Text Box 1">
          <a:extLst>
            <a:ext uri="{FF2B5EF4-FFF2-40B4-BE49-F238E27FC236}">
              <a16:creationId xmlns:a16="http://schemas.microsoft.com/office/drawing/2014/main" id="{FCFDE5BA-3154-4502-8B50-4518631E3C0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20" name="Text Box 1">
          <a:extLst>
            <a:ext uri="{FF2B5EF4-FFF2-40B4-BE49-F238E27FC236}">
              <a16:creationId xmlns:a16="http://schemas.microsoft.com/office/drawing/2014/main" id="{D34E2FAA-267C-4984-A5DB-50C1D5F518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21" name="Text Box 1">
          <a:extLst>
            <a:ext uri="{FF2B5EF4-FFF2-40B4-BE49-F238E27FC236}">
              <a16:creationId xmlns:a16="http://schemas.microsoft.com/office/drawing/2014/main" id="{80407622-B5E1-46EB-BFC4-132BAEB35C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22" name="Text Box 1">
          <a:extLst>
            <a:ext uri="{FF2B5EF4-FFF2-40B4-BE49-F238E27FC236}">
              <a16:creationId xmlns:a16="http://schemas.microsoft.com/office/drawing/2014/main" id="{BC8A273F-91DC-424E-80EC-D01DC6C36D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23" name="Text Box 1">
          <a:extLst>
            <a:ext uri="{FF2B5EF4-FFF2-40B4-BE49-F238E27FC236}">
              <a16:creationId xmlns:a16="http://schemas.microsoft.com/office/drawing/2014/main" id="{ECAE012E-E4DB-434E-B1F3-9B730EA078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24" name="Text Box 1">
          <a:extLst>
            <a:ext uri="{FF2B5EF4-FFF2-40B4-BE49-F238E27FC236}">
              <a16:creationId xmlns:a16="http://schemas.microsoft.com/office/drawing/2014/main" id="{4D7E33CC-CE32-4C13-9594-57E2A98839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25" name="Text Box 1">
          <a:extLst>
            <a:ext uri="{FF2B5EF4-FFF2-40B4-BE49-F238E27FC236}">
              <a16:creationId xmlns:a16="http://schemas.microsoft.com/office/drawing/2014/main" id="{FDFD8D6C-9288-4BD3-A383-730F7411DB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26" name="Text Box 1">
          <a:extLst>
            <a:ext uri="{FF2B5EF4-FFF2-40B4-BE49-F238E27FC236}">
              <a16:creationId xmlns:a16="http://schemas.microsoft.com/office/drawing/2014/main" id="{9749679C-85A4-4F86-9A0B-F4D2C17E7C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27" name="Text Box 1">
          <a:extLst>
            <a:ext uri="{FF2B5EF4-FFF2-40B4-BE49-F238E27FC236}">
              <a16:creationId xmlns:a16="http://schemas.microsoft.com/office/drawing/2014/main" id="{F00EFD80-6C14-4CB8-A297-D10AAE8823D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28" name="Text Box 1">
          <a:extLst>
            <a:ext uri="{FF2B5EF4-FFF2-40B4-BE49-F238E27FC236}">
              <a16:creationId xmlns:a16="http://schemas.microsoft.com/office/drawing/2014/main" id="{626E78CD-5F5D-41C2-9062-49147EE116E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29" name="Text Box 1">
          <a:extLst>
            <a:ext uri="{FF2B5EF4-FFF2-40B4-BE49-F238E27FC236}">
              <a16:creationId xmlns:a16="http://schemas.microsoft.com/office/drawing/2014/main" id="{1A101C34-F3A6-4825-97AC-1479FD7AC8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30" name="Text Box 1">
          <a:extLst>
            <a:ext uri="{FF2B5EF4-FFF2-40B4-BE49-F238E27FC236}">
              <a16:creationId xmlns:a16="http://schemas.microsoft.com/office/drawing/2014/main" id="{818E5AFF-F98F-43E4-A8ED-E8E9DEDEBDB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31" name="Text Box 1">
          <a:extLst>
            <a:ext uri="{FF2B5EF4-FFF2-40B4-BE49-F238E27FC236}">
              <a16:creationId xmlns:a16="http://schemas.microsoft.com/office/drawing/2014/main" id="{735FD4BA-3A50-488C-9790-58E6EAEC8A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32" name="Text Box 1">
          <a:extLst>
            <a:ext uri="{FF2B5EF4-FFF2-40B4-BE49-F238E27FC236}">
              <a16:creationId xmlns:a16="http://schemas.microsoft.com/office/drawing/2014/main" id="{D6A54B27-2253-4331-8D5A-FDFBA363E2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033" name="Text Box 1">
          <a:extLst>
            <a:ext uri="{FF2B5EF4-FFF2-40B4-BE49-F238E27FC236}">
              <a16:creationId xmlns:a16="http://schemas.microsoft.com/office/drawing/2014/main" id="{F3FCC4FC-E916-44CD-9673-CAFD13E64A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34" name="Text Box 1">
          <a:extLst>
            <a:ext uri="{FF2B5EF4-FFF2-40B4-BE49-F238E27FC236}">
              <a16:creationId xmlns:a16="http://schemas.microsoft.com/office/drawing/2014/main" id="{EC8D82BD-84A1-4954-A7C5-A283E4194F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35" name="Text Box 1">
          <a:extLst>
            <a:ext uri="{FF2B5EF4-FFF2-40B4-BE49-F238E27FC236}">
              <a16:creationId xmlns:a16="http://schemas.microsoft.com/office/drawing/2014/main" id="{923F20C7-25D0-4FF6-BB0A-242AB18B5F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36" name="Text Box 1">
          <a:extLst>
            <a:ext uri="{FF2B5EF4-FFF2-40B4-BE49-F238E27FC236}">
              <a16:creationId xmlns:a16="http://schemas.microsoft.com/office/drawing/2014/main" id="{939DA699-01C1-40A5-ABA1-C73FBDA553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37" name="Text Box 1">
          <a:extLst>
            <a:ext uri="{FF2B5EF4-FFF2-40B4-BE49-F238E27FC236}">
              <a16:creationId xmlns:a16="http://schemas.microsoft.com/office/drawing/2014/main" id="{0FDC497B-8D12-4062-881A-0DECE3A38A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38" name="Text Box 1">
          <a:extLst>
            <a:ext uri="{FF2B5EF4-FFF2-40B4-BE49-F238E27FC236}">
              <a16:creationId xmlns:a16="http://schemas.microsoft.com/office/drawing/2014/main" id="{0ED2C373-13D9-477A-8BC8-61519F4041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39" name="Text Box 1">
          <a:extLst>
            <a:ext uri="{FF2B5EF4-FFF2-40B4-BE49-F238E27FC236}">
              <a16:creationId xmlns:a16="http://schemas.microsoft.com/office/drawing/2014/main" id="{6A7E1607-45B8-41AD-8F77-B82424A345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40" name="Text Box 1">
          <a:extLst>
            <a:ext uri="{FF2B5EF4-FFF2-40B4-BE49-F238E27FC236}">
              <a16:creationId xmlns:a16="http://schemas.microsoft.com/office/drawing/2014/main" id="{B1115726-B3BC-4599-B7FD-6B5B005265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41" name="Text Box 1">
          <a:extLst>
            <a:ext uri="{FF2B5EF4-FFF2-40B4-BE49-F238E27FC236}">
              <a16:creationId xmlns:a16="http://schemas.microsoft.com/office/drawing/2014/main" id="{AC1E483D-7AF5-454B-889C-7B6A7C35F7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42" name="Text Box 1">
          <a:extLst>
            <a:ext uri="{FF2B5EF4-FFF2-40B4-BE49-F238E27FC236}">
              <a16:creationId xmlns:a16="http://schemas.microsoft.com/office/drawing/2014/main" id="{06D404CC-EB9B-4A32-8A57-FE1D512EC2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43" name="Text Box 1">
          <a:extLst>
            <a:ext uri="{FF2B5EF4-FFF2-40B4-BE49-F238E27FC236}">
              <a16:creationId xmlns:a16="http://schemas.microsoft.com/office/drawing/2014/main" id="{AA72F1BB-B886-48C3-84A6-05E7D5946E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44" name="Text Box 1">
          <a:extLst>
            <a:ext uri="{FF2B5EF4-FFF2-40B4-BE49-F238E27FC236}">
              <a16:creationId xmlns:a16="http://schemas.microsoft.com/office/drawing/2014/main" id="{E17BAF3A-1130-443E-9E21-945C451701C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45" name="Text Box 1">
          <a:extLst>
            <a:ext uri="{FF2B5EF4-FFF2-40B4-BE49-F238E27FC236}">
              <a16:creationId xmlns:a16="http://schemas.microsoft.com/office/drawing/2014/main" id="{E526DB5D-E991-4BD9-BADC-5CD4DA81D3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46" name="Text Box 1">
          <a:extLst>
            <a:ext uri="{FF2B5EF4-FFF2-40B4-BE49-F238E27FC236}">
              <a16:creationId xmlns:a16="http://schemas.microsoft.com/office/drawing/2014/main" id="{EF80AD99-8EA6-40CE-9ED6-5AE1AE0DC6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47" name="Text Box 1">
          <a:extLst>
            <a:ext uri="{FF2B5EF4-FFF2-40B4-BE49-F238E27FC236}">
              <a16:creationId xmlns:a16="http://schemas.microsoft.com/office/drawing/2014/main" id="{174606E5-DFAC-4B7C-80A7-DA71B1348E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48" name="Text Box 1">
          <a:extLst>
            <a:ext uri="{FF2B5EF4-FFF2-40B4-BE49-F238E27FC236}">
              <a16:creationId xmlns:a16="http://schemas.microsoft.com/office/drawing/2014/main" id="{7DCA7054-67FD-4B06-9412-5FF61CCD18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A8C008F6-4BC0-4887-A7CF-758524499F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50" name="Text Box 1">
          <a:extLst>
            <a:ext uri="{FF2B5EF4-FFF2-40B4-BE49-F238E27FC236}">
              <a16:creationId xmlns:a16="http://schemas.microsoft.com/office/drawing/2014/main" id="{F10234F2-8010-4909-9F21-EB668BDF6F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51" name="Text Box 1">
          <a:extLst>
            <a:ext uri="{FF2B5EF4-FFF2-40B4-BE49-F238E27FC236}">
              <a16:creationId xmlns:a16="http://schemas.microsoft.com/office/drawing/2014/main" id="{BD68A4B8-147B-4867-B593-51E05966BA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52" name="Text Box 1">
          <a:extLst>
            <a:ext uri="{FF2B5EF4-FFF2-40B4-BE49-F238E27FC236}">
              <a16:creationId xmlns:a16="http://schemas.microsoft.com/office/drawing/2014/main" id="{8BC60F65-8718-47DF-91B0-B2D466F5FB3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53" name="Text Box 1">
          <a:extLst>
            <a:ext uri="{FF2B5EF4-FFF2-40B4-BE49-F238E27FC236}">
              <a16:creationId xmlns:a16="http://schemas.microsoft.com/office/drawing/2014/main" id="{6A4728DE-DCCF-4C0A-B40E-96856B3E72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54" name="Text Box 1">
          <a:extLst>
            <a:ext uri="{FF2B5EF4-FFF2-40B4-BE49-F238E27FC236}">
              <a16:creationId xmlns:a16="http://schemas.microsoft.com/office/drawing/2014/main" id="{485D0031-38F8-44DE-8582-715CD055D0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55" name="Text Box 1">
          <a:extLst>
            <a:ext uri="{FF2B5EF4-FFF2-40B4-BE49-F238E27FC236}">
              <a16:creationId xmlns:a16="http://schemas.microsoft.com/office/drawing/2014/main" id="{C377F834-A424-4D70-9ECC-32B3E5D8FA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56" name="Text Box 1">
          <a:extLst>
            <a:ext uri="{FF2B5EF4-FFF2-40B4-BE49-F238E27FC236}">
              <a16:creationId xmlns:a16="http://schemas.microsoft.com/office/drawing/2014/main" id="{D3A515E8-D80C-4BEA-96D8-98A0CD1BB3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57" name="Text Box 1">
          <a:extLst>
            <a:ext uri="{FF2B5EF4-FFF2-40B4-BE49-F238E27FC236}">
              <a16:creationId xmlns:a16="http://schemas.microsoft.com/office/drawing/2014/main" id="{BA23F09E-314F-4887-A890-6074D85033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58" name="Text Box 1">
          <a:extLst>
            <a:ext uri="{FF2B5EF4-FFF2-40B4-BE49-F238E27FC236}">
              <a16:creationId xmlns:a16="http://schemas.microsoft.com/office/drawing/2014/main" id="{45A15E5E-5667-4802-9FB0-75372CCD18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59" name="Text Box 1">
          <a:extLst>
            <a:ext uri="{FF2B5EF4-FFF2-40B4-BE49-F238E27FC236}">
              <a16:creationId xmlns:a16="http://schemas.microsoft.com/office/drawing/2014/main" id="{71894D7F-988D-41F4-AE32-530C814D8F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0" name="Text Box 1">
          <a:extLst>
            <a:ext uri="{FF2B5EF4-FFF2-40B4-BE49-F238E27FC236}">
              <a16:creationId xmlns:a16="http://schemas.microsoft.com/office/drawing/2014/main" id="{D2223C8D-8852-4CA5-A481-0030DEC1CD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1" name="Text Box 1">
          <a:extLst>
            <a:ext uri="{FF2B5EF4-FFF2-40B4-BE49-F238E27FC236}">
              <a16:creationId xmlns:a16="http://schemas.microsoft.com/office/drawing/2014/main" id="{33E49CEE-7D7F-441B-8759-6693E341F5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2" name="Text Box 1">
          <a:extLst>
            <a:ext uri="{FF2B5EF4-FFF2-40B4-BE49-F238E27FC236}">
              <a16:creationId xmlns:a16="http://schemas.microsoft.com/office/drawing/2014/main" id="{ECF45F61-D6E6-4690-ABC9-1F0480E48E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3" name="Text Box 1">
          <a:extLst>
            <a:ext uri="{FF2B5EF4-FFF2-40B4-BE49-F238E27FC236}">
              <a16:creationId xmlns:a16="http://schemas.microsoft.com/office/drawing/2014/main" id="{32C20231-8637-4320-B376-A09148404E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4" name="Text Box 1">
          <a:extLst>
            <a:ext uri="{FF2B5EF4-FFF2-40B4-BE49-F238E27FC236}">
              <a16:creationId xmlns:a16="http://schemas.microsoft.com/office/drawing/2014/main" id="{C8DD5952-3059-4162-ACE7-8385A1533A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5" name="Text Box 1">
          <a:extLst>
            <a:ext uri="{FF2B5EF4-FFF2-40B4-BE49-F238E27FC236}">
              <a16:creationId xmlns:a16="http://schemas.microsoft.com/office/drawing/2014/main" id="{37DD043E-EE8D-441E-B0D4-3464EEC97B0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6" name="Text Box 1">
          <a:extLst>
            <a:ext uri="{FF2B5EF4-FFF2-40B4-BE49-F238E27FC236}">
              <a16:creationId xmlns:a16="http://schemas.microsoft.com/office/drawing/2014/main" id="{D56272BA-D10C-47D2-9644-536BF8EADB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7" name="Text Box 1">
          <a:extLst>
            <a:ext uri="{FF2B5EF4-FFF2-40B4-BE49-F238E27FC236}">
              <a16:creationId xmlns:a16="http://schemas.microsoft.com/office/drawing/2014/main" id="{93D1EDA7-4DED-4748-A27D-DB088207E1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8" name="Text Box 1">
          <a:extLst>
            <a:ext uri="{FF2B5EF4-FFF2-40B4-BE49-F238E27FC236}">
              <a16:creationId xmlns:a16="http://schemas.microsoft.com/office/drawing/2014/main" id="{43CFC14C-C514-4D48-8114-C9ED9DDD3B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69" name="Text Box 1">
          <a:extLst>
            <a:ext uri="{FF2B5EF4-FFF2-40B4-BE49-F238E27FC236}">
              <a16:creationId xmlns:a16="http://schemas.microsoft.com/office/drawing/2014/main" id="{B88C6E74-ABEB-43CC-A417-C38B665E00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70" name="Text Box 1">
          <a:extLst>
            <a:ext uri="{FF2B5EF4-FFF2-40B4-BE49-F238E27FC236}">
              <a16:creationId xmlns:a16="http://schemas.microsoft.com/office/drawing/2014/main" id="{88F17548-F87B-42DE-9144-00D9B8AEFE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71" name="Text Box 1">
          <a:extLst>
            <a:ext uri="{FF2B5EF4-FFF2-40B4-BE49-F238E27FC236}">
              <a16:creationId xmlns:a16="http://schemas.microsoft.com/office/drawing/2014/main" id="{C2062F54-3E40-44BE-B31B-65D16A2A0A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72" name="Text Box 1">
          <a:extLst>
            <a:ext uri="{FF2B5EF4-FFF2-40B4-BE49-F238E27FC236}">
              <a16:creationId xmlns:a16="http://schemas.microsoft.com/office/drawing/2014/main" id="{46A1C663-56EC-467C-8FE7-D9394D07C7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073" name="Text Box 1">
          <a:extLst>
            <a:ext uri="{FF2B5EF4-FFF2-40B4-BE49-F238E27FC236}">
              <a16:creationId xmlns:a16="http://schemas.microsoft.com/office/drawing/2014/main" id="{902B7B57-C922-46E3-868E-581DB32E0FA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74" name="Text Box 1">
          <a:extLst>
            <a:ext uri="{FF2B5EF4-FFF2-40B4-BE49-F238E27FC236}">
              <a16:creationId xmlns:a16="http://schemas.microsoft.com/office/drawing/2014/main" id="{C836BA7B-D73B-4A90-96F0-2B5217533E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75" name="Text Box 1">
          <a:extLst>
            <a:ext uri="{FF2B5EF4-FFF2-40B4-BE49-F238E27FC236}">
              <a16:creationId xmlns:a16="http://schemas.microsoft.com/office/drawing/2014/main" id="{DC39DF3B-3558-41D1-8513-CDD03B336A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76" name="Text Box 1">
          <a:extLst>
            <a:ext uri="{FF2B5EF4-FFF2-40B4-BE49-F238E27FC236}">
              <a16:creationId xmlns:a16="http://schemas.microsoft.com/office/drawing/2014/main" id="{F2714B0C-1E3D-4A0E-8061-9CC2E30FCF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77" name="Text Box 1">
          <a:extLst>
            <a:ext uri="{FF2B5EF4-FFF2-40B4-BE49-F238E27FC236}">
              <a16:creationId xmlns:a16="http://schemas.microsoft.com/office/drawing/2014/main" id="{1D626E46-83CD-413C-86E4-DB10F9332B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78" name="Text Box 1">
          <a:extLst>
            <a:ext uri="{FF2B5EF4-FFF2-40B4-BE49-F238E27FC236}">
              <a16:creationId xmlns:a16="http://schemas.microsoft.com/office/drawing/2014/main" id="{B5DDD0D9-8E5E-472F-BDFB-B27F76A236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79" name="Text Box 1">
          <a:extLst>
            <a:ext uri="{FF2B5EF4-FFF2-40B4-BE49-F238E27FC236}">
              <a16:creationId xmlns:a16="http://schemas.microsoft.com/office/drawing/2014/main" id="{418CEDBD-6722-434B-8F35-65652FD7DDE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0" name="Text Box 1">
          <a:extLst>
            <a:ext uri="{FF2B5EF4-FFF2-40B4-BE49-F238E27FC236}">
              <a16:creationId xmlns:a16="http://schemas.microsoft.com/office/drawing/2014/main" id="{3E847C61-C108-4681-9D31-C8CCADB338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1" name="Text Box 1">
          <a:extLst>
            <a:ext uri="{FF2B5EF4-FFF2-40B4-BE49-F238E27FC236}">
              <a16:creationId xmlns:a16="http://schemas.microsoft.com/office/drawing/2014/main" id="{5F1A269E-3DF0-4C08-A1AA-BD3D902680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82" name="Text Box 1">
          <a:extLst>
            <a:ext uri="{FF2B5EF4-FFF2-40B4-BE49-F238E27FC236}">
              <a16:creationId xmlns:a16="http://schemas.microsoft.com/office/drawing/2014/main" id="{5FDD3F14-092A-4F74-B21D-795CB2E91C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83" name="Text Box 1">
          <a:extLst>
            <a:ext uri="{FF2B5EF4-FFF2-40B4-BE49-F238E27FC236}">
              <a16:creationId xmlns:a16="http://schemas.microsoft.com/office/drawing/2014/main" id="{A63E0FF3-4B2F-4C4C-B697-DAF60FFA9C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84" name="Text Box 1">
          <a:extLst>
            <a:ext uri="{FF2B5EF4-FFF2-40B4-BE49-F238E27FC236}">
              <a16:creationId xmlns:a16="http://schemas.microsoft.com/office/drawing/2014/main" id="{E9F0367B-DB50-4E65-A3DA-338F16A2F7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85" name="Text Box 1">
          <a:extLst>
            <a:ext uri="{FF2B5EF4-FFF2-40B4-BE49-F238E27FC236}">
              <a16:creationId xmlns:a16="http://schemas.microsoft.com/office/drawing/2014/main" id="{11862141-707D-4314-9CDA-31C65269B7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6" name="Text Box 1">
          <a:extLst>
            <a:ext uri="{FF2B5EF4-FFF2-40B4-BE49-F238E27FC236}">
              <a16:creationId xmlns:a16="http://schemas.microsoft.com/office/drawing/2014/main" id="{F8A252F2-8891-4AC5-91AA-360F07130A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7" name="Text Box 1">
          <a:extLst>
            <a:ext uri="{FF2B5EF4-FFF2-40B4-BE49-F238E27FC236}">
              <a16:creationId xmlns:a16="http://schemas.microsoft.com/office/drawing/2014/main" id="{7484C38A-AB11-4951-B7A6-95DA0A04D0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8" name="Text Box 1">
          <a:extLst>
            <a:ext uri="{FF2B5EF4-FFF2-40B4-BE49-F238E27FC236}">
              <a16:creationId xmlns:a16="http://schemas.microsoft.com/office/drawing/2014/main" id="{B9D22E36-610B-444F-A118-CEF4D46823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89" name="Text Box 1">
          <a:extLst>
            <a:ext uri="{FF2B5EF4-FFF2-40B4-BE49-F238E27FC236}">
              <a16:creationId xmlns:a16="http://schemas.microsoft.com/office/drawing/2014/main" id="{E07DF499-FAD0-46D7-A8B8-F812AE35EC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90" name="Text Box 1">
          <a:extLst>
            <a:ext uri="{FF2B5EF4-FFF2-40B4-BE49-F238E27FC236}">
              <a16:creationId xmlns:a16="http://schemas.microsoft.com/office/drawing/2014/main" id="{B2CED6A7-CD3F-4C97-A3C6-D925C7F097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91" name="Text Box 1">
          <a:extLst>
            <a:ext uri="{FF2B5EF4-FFF2-40B4-BE49-F238E27FC236}">
              <a16:creationId xmlns:a16="http://schemas.microsoft.com/office/drawing/2014/main" id="{1C5FE2D9-33F1-490C-A2BC-595FF836CE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92" name="Text Box 1">
          <a:extLst>
            <a:ext uri="{FF2B5EF4-FFF2-40B4-BE49-F238E27FC236}">
              <a16:creationId xmlns:a16="http://schemas.microsoft.com/office/drawing/2014/main" id="{0F9E2BBD-6ED8-4234-9E02-8C1D6F122A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93" name="Text Box 1">
          <a:extLst>
            <a:ext uri="{FF2B5EF4-FFF2-40B4-BE49-F238E27FC236}">
              <a16:creationId xmlns:a16="http://schemas.microsoft.com/office/drawing/2014/main" id="{3F609BC3-1E72-4C71-B274-C3576F7CAC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94" name="Text Box 1">
          <a:extLst>
            <a:ext uri="{FF2B5EF4-FFF2-40B4-BE49-F238E27FC236}">
              <a16:creationId xmlns:a16="http://schemas.microsoft.com/office/drawing/2014/main" id="{A9593E32-C3AA-4188-88B0-5483C8F280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95" name="Text Box 1">
          <a:extLst>
            <a:ext uri="{FF2B5EF4-FFF2-40B4-BE49-F238E27FC236}">
              <a16:creationId xmlns:a16="http://schemas.microsoft.com/office/drawing/2014/main" id="{77318809-4059-421E-9A0A-196797880C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96" name="Text Box 1">
          <a:extLst>
            <a:ext uri="{FF2B5EF4-FFF2-40B4-BE49-F238E27FC236}">
              <a16:creationId xmlns:a16="http://schemas.microsoft.com/office/drawing/2014/main" id="{1EE9017E-377D-45DF-A56C-364F957782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097" name="Text Box 1">
          <a:extLst>
            <a:ext uri="{FF2B5EF4-FFF2-40B4-BE49-F238E27FC236}">
              <a16:creationId xmlns:a16="http://schemas.microsoft.com/office/drawing/2014/main" id="{FDC1E1B5-48C1-498D-AC8F-C0D87F0C3C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098" name="Text Box 1">
          <a:extLst>
            <a:ext uri="{FF2B5EF4-FFF2-40B4-BE49-F238E27FC236}">
              <a16:creationId xmlns:a16="http://schemas.microsoft.com/office/drawing/2014/main" id="{F3F8C4F3-4CB4-4607-B8FC-44BE21F990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099" name="Text Box 1">
          <a:extLst>
            <a:ext uri="{FF2B5EF4-FFF2-40B4-BE49-F238E27FC236}">
              <a16:creationId xmlns:a16="http://schemas.microsoft.com/office/drawing/2014/main" id="{A6A2427C-D5A9-4559-BC29-0FF921BF6C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00" name="Text Box 1">
          <a:extLst>
            <a:ext uri="{FF2B5EF4-FFF2-40B4-BE49-F238E27FC236}">
              <a16:creationId xmlns:a16="http://schemas.microsoft.com/office/drawing/2014/main" id="{7C3D836A-E9D8-4CA2-A414-4605D782401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01" name="Text Box 1">
          <a:extLst>
            <a:ext uri="{FF2B5EF4-FFF2-40B4-BE49-F238E27FC236}">
              <a16:creationId xmlns:a16="http://schemas.microsoft.com/office/drawing/2014/main" id="{E2ED42E9-DAC6-4F1A-AB9B-5E60BC89F7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02" name="Text Box 1">
          <a:extLst>
            <a:ext uri="{FF2B5EF4-FFF2-40B4-BE49-F238E27FC236}">
              <a16:creationId xmlns:a16="http://schemas.microsoft.com/office/drawing/2014/main" id="{29FB56EF-64A9-4A83-B59A-6A8B92B9C9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03" name="Text Box 1">
          <a:extLst>
            <a:ext uri="{FF2B5EF4-FFF2-40B4-BE49-F238E27FC236}">
              <a16:creationId xmlns:a16="http://schemas.microsoft.com/office/drawing/2014/main" id="{0071923C-6297-483B-8E43-2BF070D153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04" name="Text Box 1">
          <a:extLst>
            <a:ext uri="{FF2B5EF4-FFF2-40B4-BE49-F238E27FC236}">
              <a16:creationId xmlns:a16="http://schemas.microsoft.com/office/drawing/2014/main" id="{5B3ECAE2-BC55-4A9D-BED0-10B34AB496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05" name="Text Box 1">
          <a:extLst>
            <a:ext uri="{FF2B5EF4-FFF2-40B4-BE49-F238E27FC236}">
              <a16:creationId xmlns:a16="http://schemas.microsoft.com/office/drawing/2014/main" id="{1B3629CC-31AE-44E6-8DF6-582D07AB47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06" name="Text Box 1">
          <a:extLst>
            <a:ext uri="{FF2B5EF4-FFF2-40B4-BE49-F238E27FC236}">
              <a16:creationId xmlns:a16="http://schemas.microsoft.com/office/drawing/2014/main" id="{05B46577-11DE-4ED2-A433-9FDF4D9183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07" name="Text Box 1">
          <a:extLst>
            <a:ext uri="{FF2B5EF4-FFF2-40B4-BE49-F238E27FC236}">
              <a16:creationId xmlns:a16="http://schemas.microsoft.com/office/drawing/2014/main" id="{DB52539D-65C5-4E5B-8AD8-3949FD35BD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08" name="Text Box 1">
          <a:extLst>
            <a:ext uri="{FF2B5EF4-FFF2-40B4-BE49-F238E27FC236}">
              <a16:creationId xmlns:a16="http://schemas.microsoft.com/office/drawing/2014/main" id="{7C2BE67E-12C5-4107-B450-5694F35488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09" name="Text Box 1">
          <a:extLst>
            <a:ext uri="{FF2B5EF4-FFF2-40B4-BE49-F238E27FC236}">
              <a16:creationId xmlns:a16="http://schemas.microsoft.com/office/drawing/2014/main" id="{F0C10D4F-200F-4060-833A-75195F159C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0" name="Text Box 1">
          <a:extLst>
            <a:ext uri="{FF2B5EF4-FFF2-40B4-BE49-F238E27FC236}">
              <a16:creationId xmlns:a16="http://schemas.microsoft.com/office/drawing/2014/main" id="{AFB41AC1-C323-44C7-A2F9-51859B3745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1" name="Text Box 1">
          <a:extLst>
            <a:ext uri="{FF2B5EF4-FFF2-40B4-BE49-F238E27FC236}">
              <a16:creationId xmlns:a16="http://schemas.microsoft.com/office/drawing/2014/main" id="{50DD516E-89CF-4B87-809E-4F1575F891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2" name="Text Box 1">
          <a:extLst>
            <a:ext uri="{FF2B5EF4-FFF2-40B4-BE49-F238E27FC236}">
              <a16:creationId xmlns:a16="http://schemas.microsoft.com/office/drawing/2014/main" id="{BB7101BB-D85B-485E-93F4-FBBDFFD173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3" name="Text Box 1">
          <a:extLst>
            <a:ext uri="{FF2B5EF4-FFF2-40B4-BE49-F238E27FC236}">
              <a16:creationId xmlns:a16="http://schemas.microsoft.com/office/drawing/2014/main" id="{74675D57-B7F0-4C74-97CD-BE7E9480F4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14" name="Text Box 1">
          <a:extLst>
            <a:ext uri="{FF2B5EF4-FFF2-40B4-BE49-F238E27FC236}">
              <a16:creationId xmlns:a16="http://schemas.microsoft.com/office/drawing/2014/main" id="{B223192C-2374-4594-A179-599FB0F490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5" name="Text Box 1">
          <a:extLst>
            <a:ext uri="{FF2B5EF4-FFF2-40B4-BE49-F238E27FC236}">
              <a16:creationId xmlns:a16="http://schemas.microsoft.com/office/drawing/2014/main" id="{95D81A7C-3F28-4C42-8F8B-F2C013ECBA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16" name="Text Box 1">
          <a:extLst>
            <a:ext uri="{FF2B5EF4-FFF2-40B4-BE49-F238E27FC236}">
              <a16:creationId xmlns:a16="http://schemas.microsoft.com/office/drawing/2014/main" id="{EC5A4794-35AC-4B97-AB22-D243A152EB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17" name="Text Box 1">
          <a:extLst>
            <a:ext uri="{FF2B5EF4-FFF2-40B4-BE49-F238E27FC236}">
              <a16:creationId xmlns:a16="http://schemas.microsoft.com/office/drawing/2014/main" id="{9A19933A-F2F3-4D39-9E32-2A8DB89E32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118" name="Text Box 1">
          <a:extLst>
            <a:ext uri="{FF2B5EF4-FFF2-40B4-BE49-F238E27FC236}">
              <a16:creationId xmlns:a16="http://schemas.microsoft.com/office/drawing/2014/main" id="{102CF582-2BDB-44E8-9FE5-9C2241F662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119" name="Text Box 1">
          <a:extLst>
            <a:ext uri="{FF2B5EF4-FFF2-40B4-BE49-F238E27FC236}">
              <a16:creationId xmlns:a16="http://schemas.microsoft.com/office/drawing/2014/main" id="{13E76AA4-5207-4DCA-A46B-18D182024F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120" name="Text Box 1">
          <a:extLst>
            <a:ext uri="{FF2B5EF4-FFF2-40B4-BE49-F238E27FC236}">
              <a16:creationId xmlns:a16="http://schemas.microsoft.com/office/drawing/2014/main" id="{B7587D8E-B76C-4CA0-BFAF-0DCADE3863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121" name="Text Box 1">
          <a:extLst>
            <a:ext uri="{FF2B5EF4-FFF2-40B4-BE49-F238E27FC236}">
              <a16:creationId xmlns:a16="http://schemas.microsoft.com/office/drawing/2014/main" id="{31F34C33-F04E-493F-97E2-27A2A0FB4A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22" name="Text Box 1">
          <a:extLst>
            <a:ext uri="{FF2B5EF4-FFF2-40B4-BE49-F238E27FC236}">
              <a16:creationId xmlns:a16="http://schemas.microsoft.com/office/drawing/2014/main" id="{A4F5B3FB-705F-4BCC-A611-0AE11F9FDA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23" name="Text Box 1">
          <a:extLst>
            <a:ext uri="{FF2B5EF4-FFF2-40B4-BE49-F238E27FC236}">
              <a16:creationId xmlns:a16="http://schemas.microsoft.com/office/drawing/2014/main" id="{8DC4A3FC-770B-44E1-AD26-625A61E7A0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24" name="Text Box 1">
          <a:extLst>
            <a:ext uri="{FF2B5EF4-FFF2-40B4-BE49-F238E27FC236}">
              <a16:creationId xmlns:a16="http://schemas.microsoft.com/office/drawing/2014/main" id="{46887D02-6BB6-45C3-A450-8257B2E93F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25" name="Text Box 1">
          <a:extLst>
            <a:ext uri="{FF2B5EF4-FFF2-40B4-BE49-F238E27FC236}">
              <a16:creationId xmlns:a16="http://schemas.microsoft.com/office/drawing/2014/main" id="{3B7CCD32-F077-48D7-AA38-89C616BB32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26" name="Text Box 1">
          <a:extLst>
            <a:ext uri="{FF2B5EF4-FFF2-40B4-BE49-F238E27FC236}">
              <a16:creationId xmlns:a16="http://schemas.microsoft.com/office/drawing/2014/main" id="{71511F8B-975A-4FF7-8EED-54AC4CB52F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27" name="Text Box 1">
          <a:extLst>
            <a:ext uri="{FF2B5EF4-FFF2-40B4-BE49-F238E27FC236}">
              <a16:creationId xmlns:a16="http://schemas.microsoft.com/office/drawing/2014/main" id="{8B9DFA3D-CDBF-4339-A33A-56E00F2981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28" name="Text Box 1">
          <a:extLst>
            <a:ext uri="{FF2B5EF4-FFF2-40B4-BE49-F238E27FC236}">
              <a16:creationId xmlns:a16="http://schemas.microsoft.com/office/drawing/2014/main" id="{DE958143-CFB4-4951-9338-510BABAB974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29" name="Text Box 1">
          <a:extLst>
            <a:ext uri="{FF2B5EF4-FFF2-40B4-BE49-F238E27FC236}">
              <a16:creationId xmlns:a16="http://schemas.microsoft.com/office/drawing/2014/main" id="{948BB8C5-7729-4FEF-A213-28AEA9F1A2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30" name="Text Box 1">
          <a:extLst>
            <a:ext uri="{FF2B5EF4-FFF2-40B4-BE49-F238E27FC236}">
              <a16:creationId xmlns:a16="http://schemas.microsoft.com/office/drawing/2014/main" id="{0AB1D98F-A874-4DA2-8555-7F47C6D897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31" name="Text Box 1">
          <a:extLst>
            <a:ext uri="{FF2B5EF4-FFF2-40B4-BE49-F238E27FC236}">
              <a16:creationId xmlns:a16="http://schemas.microsoft.com/office/drawing/2014/main" id="{BA2FC01E-D364-40E9-9B6A-5B6DAB98C6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32" name="Text Box 1">
          <a:extLst>
            <a:ext uri="{FF2B5EF4-FFF2-40B4-BE49-F238E27FC236}">
              <a16:creationId xmlns:a16="http://schemas.microsoft.com/office/drawing/2014/main" id="{C54338E1-9819-4504-9097-6AE6DAB11A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33" name="Text Box 1">
          <a:extLst>
            <a:ext uri="{FF2B5EF4-FFF2-40B4-BE49-F238E27FC236}">
              <a16:creationId xmlns:a16="http://schemas.microsoft.com/office/drawing/2014/main" id="{CFD20F7F-C627-4907-9D29-4EFC7D8E73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34" name="Text Box 1">
          <a:extLst>
            <a:ext uri="{FF2B5EF4-FFF2-40B4-BE49-F238E27FC236}">
              <a16:creationId xmlns:a16="http://schemas.microsoft.com/office/drawing/2014/main" id="{59C4EBF7-0B88-4F69-8DF4-ADE2F7CBFC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35" name="Text Box 1">
          <a:extLst>
            <a:ext uri="{FF2B5EF4-FFF2-40B4-BE49-F238E27FC236}">
              <a16:creationId xmlns:a16="http://schemas.microsoft.com/office/drawing/2014/main" id="{FCE96580-BB12-47F1-B527-606A4C84E3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36" name="Text Box 1">
          <a:extLst>
            <a:ext uri="{FF2B5EF4-FFF2-40B4-BE49-F238E27FC236}">
              <a16:creationId xmlns:a16="http://schemas.microsoft.com/office/drawing/2014/main" id="{2DAE27FE-FA25-409F-AC84-F6FB4161D0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37" name="Text Box 1">
          <a:extLst>
            <a:ext uri="{FF2B5EF4-FFF2-40B4-BE49-F238E27FC236}">
              <a16:creationId xmlns:a16="http://schemas.microsoft.com/office/drawing/2014/main" id="{C4CE5288-47EE-4CB9-B364-727C394FD3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38" name="Text Box 1">
          <a:extLst>
            <a:ext uri="{FF2B5EF4-FFF2-40B4-BE49-F238E27FC236}">
              <a16:creationId xmlns:a16="http://schemas.microsoft.com/office/drawing/2014/main" id="{5E4729F4-CF5F-4D74-AA48-CBDE2662F4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39" name="Text Box 1">
          <a:extLst>
            <a:ext uri="{FF2B5EF4-FFF2-40B4-BE49-F238E27FC236}">
              <a16:creationId xmlns:a16="http://schemas.microsoft.com/office/drawing/2014/main" id="{35B85ECB-A465-416F-9118-797F16D7C8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40" name="Text Box 1">
          <a:extLst>
            <a:ext uri="{FF2B5EF4-FFF2-40B4-BE49-F238E27FC236}">
              <a16:creationId xmlns:a16="http://schemas.microsoft.com/office/drawing/2014/main" id="{DB31D180-E337-4810-96EF-3EDD2507E9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41" name="Text Box 1">
          <a:extLst>
            <a:ext uri="{FF2B5EF4-FFF2-40B4-BE49-F238E27FC236}">
              <a16:creationId xmlns:a16="http://schemas.microsoft.com/office/drawing/2014/main" id="{0BE8E5BF-2079-49B9-A26F-39EB5332B8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42" name="Text Box 1">
          <a:extLst>
            <a:ext uri="{FF2B5EF4-FFF2-40B4-BE49-F238E27FC236}">
              <a16:creationId xmlns:a16="http://schemas.microsoft.com/office/drawing/2014/main" id="{7AE4EABF-19E1-4D7A-8D8D-64D9BE2AC9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43" name="Text Box 1">
          <a:extLst>
            <a:ext uri="{FF2B5EF4-FFF2-40B4-BE49-F238E27FC236}">
              <a16:creationId xmlns:a16="http://schemas.microsoft.com/office/drawing/2014/main" id="{5A54710C-1894-4E02-88EE-E0C74D4F55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44" name="Text Box 1">
          <a:extLst>
            <a:ext uri="{FF2B5EF4-FFF2-40B4-BE49-F238E27FC236}">
              <a16:creationId xmlns:a16="http://schemas.microsoft.com/office/drawing/2014/main" id="{8F7270BE-921B-4E86-881C-92A1A49ACB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45" name="Text Box 1">
          <a:extLst>
            <a:ext uri="{FF2B5EF4-FFF2-40B4-BE49-F238E27FC236}">
              <a16:creationId xmlns:a16="http://schemas.microsoft.com/office/drawing/2014/main" id="{8C954F6B-77F3-4FB6-B5DA-FC5C63C99B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46" name="Text Box 1">
          <a:extLst>
            <a:ext uri="{FF2B5EF4-FFF2-40B4-BE49-F238E27FC236}">
              <a16:creationId xmlns:a16="http://schemas.microsoft.com/office/drawing/2014/main" id="{20FD6F6F-3AC1-499C-A7A4-37134D2F7C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47" name="Text Box 1">
          <a:extLst>
            <a:ext uri="{FF2B5EF4-FFF2-40B4-BE49-F238E27FC236}">
              <a16:creationId xmlns:a16="http://schemas.microsoft.com/office/drawing/2014/main" id="{CC6A569E-C152-4335-A0C7-4E69050661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48" name="Text Box 1">
          <a:extLst>
            <a:ext uri="{FF2B5EF4-FFF2-40B4-BE49-F238E27FC236}">
              <a16:creationId xmlns:a16="http://schemas.microsoft.com/office/drawing/2014/main" id="{DA100352-ED26-4A19-9E6A-24FBF2909F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49" name="Text Box 1">
          <a:extLst>
            <a:ext uri="{FF2B5EF4-FFF2-40B4-BE49-F238E27FC236}">
              <a16:creationId xmlns:a16="http://schemas.microsoft.com/office/drawing/2014/main" id="{3F9210E8-EE6D-4EE3-91A6-4CD3D3FBE6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0" name="Text Box 1">
          <a:extLst>
            <a:ext uri="{FF2B5EF4-FFF2-40B4-BE49-F238E27FC236}">
              <a16:creationId xmlns:a16="http://schemas.microsoft.com/office/drawing/2014/main" id="{CB999532-B878-4BC6-AA0A-12170D9DB8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1" name="Text Box 1">
          <a:extLst>
            <a:ext uri="{FF2B5EF4-FFF2-40B4-BE49-F238E27FC236}">
              <a16:creationId xmlns:a16="http://schemas.microsoft.com/office/drawing/2014/main" id="{15C420C9-3B5D-4B20-9BB9-80166E0ED3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2" name="Text Box 1">
          <a:extLst>
            <a:ext uri="{FF2B5EF4-FFF2-40B4-BE49-F238E27FC236}">
              <a16:creationId xmlns:a16="http://schemas.microsoft.com/office/drawing/2014/main" id="{A7316A6E-A271-40D1-8F67-DB61DE0614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3" name="Text Box 1">
          <a:extLst>
            <a:ext uri="{FF2B5EF4-FFF2-40B4-BE49-F238E27FC236}">
              <a16:creationId xmlns:a16="http://schemas.microsoft.com/office/drawing/2014/main" id="{77773327-7569-49CB-97D6-D759E1EA71E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4" name="Text Box 1">
          <a:extLst>
            <a:ext uri="{FF2B5EF4-FFF2-40B4-BE49-F238E27FC236}">
              <a16:creationId xmlns:a16="http://schemas.microsoft.com/office/drawing/2014/main" id="{C1E2DC46-5C10-4970-A0B5-B7C831FBAB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5" name="Text Box 1">
          <a:extLst>
            <a:ext uri="{FF2B5EF4-FFF2-40B4-BE49-F238E27FC236}">
              <a16:creationId xmlns:a16="http://schemas.microsoft.com/office/drawing/2014/main" id="{D620BD7E-CD23-457E-8753-D483E8DF2EE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6" name="Text Box 1">
          <a:extLst>
            <a:ext uri="{FF2B5EF4-FFF2-40B4-BE49-F238E27FC236}">
              <a16:creationId xmlns:a16="http://schemas.microsoft.com/office/drawing/2014/main" id="{71A35765-7959-4EFB-BD49-973D7BB52E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7" name="Text Box 1">
          <a:extLst>
            <a:ext uri="{FF2B5EF4-FFF2-40B4-BE49-F238E27FC236}">
              <a16:creationId xmlns:a16="http://schemas.microsoft.com/office/drawing/2014/main" id="{4BDE2811-9245-44F0-AC72-4096081D0B6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8" name="Text Box 1">
          <a:extLst>
            <a:ext uri="{FF2B5EF4-FFF2-40B4-BE49-F238E27FC236}">
              <a16:creationId xmlns:a16="http://schemas.microsoft.com/office/drawing/2014/main" id="{DD171ACB-23F7-401A-892B-BB82FC0CC3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59" name="Text Box 1">
          <a:extLst>
            <a:ext uri="{FF2B5EF4-FFF2-40B4-BE49-F238E27FC236}">
              <a16:creationId xmlns:a16="http://schemas.microsoft.com/office/drawing/2014/main" id="{574B322D-4941-4EBA-90FC-C72DA8D7F5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60" name="Text Box 1">
          <a:extLst>
            <a:ext uri="{FF2B5EF4-FFF2-40B4-BE49-F238E27FC236}">
              <a16:creationId xmlns:a16="http://schemas.microsoft.com/office/drawing/2014/main" id="{57D43646-7261-4413-A863-E9F4B36DA35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161" name="Text Box 1">
          <a:extLst>
            <a:ext uri="{FF2B5EF4-FFF2-40B4-BE49-F238E27FC236}">
              <a16:creationId xmlns:a16="http://schemas.microsoft.com/office/drawing/2014/main" id="{E5AAD0DF-60FE-4DFD-9EC3-E935105286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62" name="Text Box 1">
          <a:extLst>
            <a:ext uri="{FF2B5EF4-FFF2-40B4-BE49-F238E27FC236}">
              <a16:creationId xmlns:a16="http://schemas.microsoft.com/office/drawing/2014/main" id="{6A2A99F0-B75C-4D12-8225-3D794C58E6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63" name="Text Box 1">
          <a:extLst>
            <a:ext uri="{FF2B5EF4-FFF2-40B4-BE49-F238E27FC236}">
              <a16:creationId xmlns:a16="http://schemas.microsoft.com/office/drawing/2014/main" id="{E3447169-A64B-4109-87F6-A493D3627D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64" name="Text Box 1">
          <a:extLst>
            <a:ext uri="{FF2B5EF4-FFF2-40B4-BE49-F238E27FC236}">
              <a16:creationId xmlns:a16="http://schemas.microsoft.com/office/drawing/2014/main" id="{89AC81C9-7B6E-4F85-B45A-9E454A71A8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65" name="Text Box 1">
          <a:extLst>
            <a:ext uri="{FF2B5EF4-FFF2-40B4-BE49-F238E27FC236}">
              <a16:creationId xmlns:a16="http://schemas.microsoft.com/office/drawing/2014/main" id="{A146EE46-EB39-44D8-BAF3-8C0CE0127C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66" name="Text Box 1">
          <a:extLst>
            <a:ext uri="{FF2B5EF4-FFF2-40B4-BE49-F238E27FC236}">
              <a16:creationId xmlns:a16="http://schemas.microsoft.com/office/drawing/2014/main" id="{F3F0FE12-26AA-412C-A326-ADBABD6F27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67" name="Text Box 1">
          <a:extLst>
            <a:ext uri="{FF2B5EF4-FFF2-40B4-BE49-F238E27FC236}">
              <a16:creationId xmlns:a16="http://schemas.microsoft.com/office/drawing/2014/main" id="{41078C25-E282-4E12-A8D4-5715F452B8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68" name="Text Box 1">
          <a:extLst>
            <a:ext uri="{FF2B5EF4-FFF2-40B4-BE49-F238E27FC236}">
              <a16:creationId xmlns:a16="http://schemas.microsoft.com/office/drawing/2014/main" id="{209F0FB7-9AE8-4A1A-8187-2D25BDAD2C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69" name="Text Box 1">
          <a:extLst>
            <a:ext uri="{FF2B5EF4-FFF2-40B4-BE49-F238E27FC236}">
              <a16:creationId xmlns:a16="http://schemas.microsoft.com/office/drawing/2014/main" id="{0B423D17-12FB-43E6-B7BB-4D109AD53F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70" name="Text Box 1">
          <a:extLst>
            <a:ext uri="{FF2B5EF4-FFF2-40B4-BE49-F238E27FC236}">
              <a16:creationId xmlns:a16="http://schemas.microsoft.com/office/drawing/2014/main" id="{AE6C50AD-8ACA-4D3E-AE92-D1AF5EC172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71" name="Text Box 1">
          <a:extLst>
            <a:ext uri="{FF2B5EF4-FFF2-40B4-BE49-F238E27FC236}">
              <a16:creationId xmlns:a16="http://schemas.microsoft.com/office/drawing/2014/main" id="{6923660A-2AE6-48BE-9A1F-EEF2180E38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72" name="Text Box 1">
          <a:extLst>
            <a:ext uri="{FF2B5EF4-FFF2-40B4-BE49-F238E27FC236}">
              <a16:creationId xmlns:a16="http://schemas.microsoft.com/office/drawing/2014/main" id="{DBA57015-178E-449D-9E13-A71208859E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73" name="Text Box 1">
          <a:extLst>
            <a:ext uri="{FF2B5EF4-FFF2-40B4-BE49-F238E27FC236}">
              <a16:creationId xmlns:a16="http://schemas.microsoft.com/office/drawing/2014/main" id="{0E626153-18D5-42C1-8E42-31D859E19C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74" name="Text Box 1">
          <a:extLst>
            <a:ext uri="{FF2B5EF4-FFF2-40B4-BE49-F238E27FC236}">
              <a16:creationId xmlns:a16="http://schemas.microsoft.com/office/drawing/2014/main" id="{4EBAD338-5D12-47ED-91DE-AFDCC3241C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75" name="Text Box 1">
          <a:extLst>
            <a:ext uri="{FF2B5EF4-FFF2-40B4-BE49-F238E27FC236}">
              <a16:creationId xmlns:a16="http://schemas.microsoft.com/office/drawing/2014/main" id="{242BEEBC-A86F-4396-A8CB-6C0C4C99495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76" name="Text Box 1">
          <a:extLst>
            <a:ext uri="{FF2B5EF4-FFF2-40B4-BE49-F238E27FC236}">
              <a16:creationId xmlns:a16="http://schemas.microsoft.com/office/drawing/2014/main" id="{054D3EF4-66B8-4446-9444-E2B44A7894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77" name="Text Box 1">
          <a:extLst>
            <a:ext uri="{FF2B5EF4-FFF2-40B4-BE49-F238E27FC236}">
              <a16:creationId xmlns:a16="http://schemas.microsoft.com/office/drawing/2014/main" id="{5A92F1BA-9BA3-44F7-B7F4-6BA8AEC255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78" name="Text Box 1">
          <a:extLst>
            <a:ext uri="{FF2B5EF4-FFF2-40B4-BE49-F238E27FC236}">
              <a16:creationId xmlns:a16="http://schemas.microsoft.com/office/drawing/2014/main" id="{BAF83589-FD0C-4C0E-8E48-F0FDA197C9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79" name="Text Box 1">
          <a:extLst>
            <a:ext uri="{FF2B5EF4-FFF2-40B4-BE49-F238E27FC236}">
              <a16:creationId xmlns:a16="http://schemas.microsoft.com/office/drawing/2014/main" id="{AF8BF3A7-BE82-4F83-8A34-0DB9375D2D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80" name="Text Box 1">
          <a:extLst>
            <a:ext uri="{FF2B5EF4-FFF2-40B4-BE49-F238E27FC236}">
              <a16:creationId xmlns:a16="http://schemas.microsoft.com/office/drawing/2014/main" id="{D9648252-6064-4B4E-B502-6733D473814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81" name="Text Box 1">
          <a:extLst>
            <a:ext uri="{FF2B5EF4-FFF2-40B4-BE49-F238E27FC236}">
              <a16:creationId xmlns:a16="http://schemas.microsoft.com/office/drawing/2014/main" id="{82F21D0D-88BC-41A1-BBA8-13E1958417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82" name="Text Box 1">
          <a:extLst>
            <a:ext uri="{FF2B5EF4-FFF2-40B4-BE49-F238E27FC236}">
              <a16:creationId xmlns:a16="http://schemas.microsoft.com/office/drawing/2014/main" id="{C7E2FABF-9B3A-4EB5-8340-86012F02E6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83" name="Text Box 1">
          <a:extLst>
            <a:ext uri="{FF2B5EF4-FFF2-40B4-BE49-F238E27FC236}">
              <a16:creationId xmlns:a16="http://schemas.microsoft.com/office/drawing/2014/main" id="{21551776-5C1C-458F-A299-EFEBA35B1D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84" name="Text Box 1">
          <a:extLst>
            <a:ext uri="{FF2B5EF4-FFF2-40B4-BE49-F238E27FC236}">
              <a16:creationId xmlns:a16="http://schemas.microsoft.com/office/drawing/2014/main" id="{CE52E1C7-4B52-4E71-B21A-718E0D672D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85" name="Text Box 1">
          <a:extLst>
            <a:ext uri="{FF2B5EF4-FFF2-40B4-BE49-F238E27FC236}">
              <a16:creationId xmlns:a16="http://schemas.microsoft.com/office/drawing/2014/main" id="{71A8D593-8B11-47F0-9563-F9319DC960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86" name="Text Box 1">
          <a:extLst>
            <a:ext uri="{FF2B5EF4-FFF2-40B4-BE49-F238E27FC236}">
              <a16:creationId xmlns:a16="http://schemas.microsoft.com/office/drawing/2014/main" id="{AC1B33BD-9F29-4B09-BF6C-6B68D2EB94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87" name="Text Box 1">
          <a:extLst>
            <a:ext uri="{FF2B5EF4-FFF2-40B4-BE49-F238E27FC236}">
              <a16:creationId xmlns:a16="http://schemas.microsoft.com/office/drawing/2014/main" id="{E71662AB-4C20-4FEA-BB16-A85EAB8B9F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88" name="Text Box 1">
          <a:extLst>
            <a:ext uri="{FF2B5EF4-FFF2-40B4-BE49-F238E27FC236}">
              <a16:creationId xmlns:a16="http://schemas.microsoft.com/office/drawing/2014/main" id="{C05B4DE4-2BA6-4B60-AB10-D950FFED75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89" name="Text Box 1">
          <a:extLst>
            <a:ext uri="{FF2B5EF4-FFF2-40B4-BE49-F238E27FC236}">
              <a16:creationId xmlns:a16="http://schemas.microsoft.com/office/drawing/2014/main" id="{8CF8DCC7-83AC-4C04-B911-16D33BF7B9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0" name="Text Box 1">
          <a:extLst>
            <a:ext uri="{FF2B5EF4-FFF2-40B4-BE49-F238E27FC236}">
              <a16:creationId xmlns:a16="http://schemas.microsoft.com/office/drawing/2014/main" id="{E80324EA-D40B-450A-8850-42818EAC97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1" name="Text Box 1">
          <a:extLst>
            <a:ext uri="{FF2B5EF4-FFF2-40B4-BE49-F238E27FC236}">
              <a16:creationId xmlns:a16="http://schemas.microsoft.com/office/drawing/2014/main" id="{2059A3DF-E42B-4FF0-97B8-FECADFF913D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2" name="Text Box 1">
          <a:extLst>
            <a:ext uri="{FF2B5EF4-FFF2-40B4-BE49-F238E27FC236}">
              <a16:creationId xmlns:a16="http://schemas.microsoft.com/office/drawing/2014/main" id="{FD9E026A-960F-4C4C-BD6C-A1A3F86B6E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3" name="Text Box 1">
          <a:extLst>
            <a:ext uri="{FF2B5EF4-FFF2-40B4-BE49-F238E27FC236}">
              <a16:creationId xmlns:a16="http://schemas.microsoft.com/office/drawing/2014/main" id="{1E484CA2-B7A1-44A1-83B0-08D91261A4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94" name="Text Box 1">
          <a:extLst>
            <a:ext uri="{FF2B5EF4-FFF2-40B4-BE49-F238E27FC236}">
              <a16:creationId xmlns:a16="http://schemas.microsoft.com/office/drawing/2014/main" id="{9E93DCAA-805F-48F6-9C5B-5176060A5F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95" name="Text Box 1">
          <a:extLst>
            <a:ext uri="{FF2B5EF4-FFF2-40B4-BE49-F238E27FC236}">
              <a16:creationId xmlns:a16="http://schemas.microsoft.com/office/drawing/2014/main" id="{F89876EA-2A51-49FD-B3C9-E7D83F01AF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196" name="Text Box 1">
          <a:extLst>
            <a:ext uri="{FF2B5EF4-FFF2-40B4-BE49-F238E27FC236}">
              <a16:creationId xmlns:a16="http://schemas.microsoft.com/office/drawing/2014/main" id="{56105AA5-6EE5-43CD-BF87-B735902ACC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197" name="Text Box 1">
          <a:extLst>
            <a:ext uri="{FF2B5EF4-FFF2-40B4-BE49-F238E27FC236}">
              <a16:creationId xmlns:a16="http://schemas.microsoft.com/office/drawing/2014/main" id="{5C42F88F-1E1B-4373-98CB-C5E83B02B5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8" name="Text Box 1">
          <a:extLst>
            <a:ext uri="{FF2B5EF4-FFF2-40B4-BE49-F238E27FC236}">
              <a16:creationId xmlns:a16="http://schemas.microsoft.com/office/drawing/2014/main" id="{07BF9D41-A4E6-476D-835E-0DD6F10E5F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199" name="Text Box 1">
          <a:extLst>
            <a:ext uri="{FF2B5EF4-FFF2-40B4-BE49-F238E27FC236}">
              <a16:creationId xmlns:a16="http://schemas.microsoft.com/office/drawing/2014/main" id="{0CBF15F7-6B8D-4629-8380-B8F716DA69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00" name="Text Box 1">
          <a:extLst>
            <a:ext uri="{FF2B5EF4-FFF2-40B4-BE49-F238E27FC236}">
              <a16:creationId xmlns:a16="http://schemas.microsoft.com/office/drawing/2014/main" id="{44BDB877-143B-4DB2-B33B-763E47E27C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01" name="Text Box 1">
          <a:extLst>
            <a:ext uri="{FF2B5EF4-FFF2-40B4-BE49-F238E27FC236}">
              <a16:creationId xmlns:a16="http://schemas.microsoft.com/office/drawing/2014/main" id="{459CB50C-7EA5-4701-B783-F0D10F07A5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02" name="Text Box 1">
          <a:extLst>
            <a:ext uri="{FF2B5EF4-FFF2-40B4-BE49-F238E27FC236}">
              <a16:creationId xmlns:a16="http://schemas.microsoft.com/office/drawing/2014/main" id="{590A2F2C-E359-496B-AD99-EAD9E336A6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03" name="Text Box 1">
          <a:extLst>
            <a:ext uri="{FF2B5EF4-FFF2-40B4-BE49-F238E27FC236}">
              <a16:creationId xmlns:a16="http://schemas.microsoft.com/office/drawing/2014/main" id="{2F11EEDC-ABFD-433D-8861-119F55FC66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04" name="Text Box 1">
          <a:extLst>
            <a:ext uri="{FF2B5EF4-FFF2-40B4-BE49-F238E27FC236}">
              <a16:creationId xmlns:a16="http://schemas.microsoft.com/office/drawing/2014/main" id="{32F4A05A-3CD7-4BBA-ACD0-08BED9BBCD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05" name="Text Box 1">
          <a:extLst>
            <a:ext uri="{FF2B5EF4-FFF2-40B4-BE49-F238E27FC236}">
              <a16:creationId xmlns:a16="http://schemas.microsoft.com/office/drawing/2014/main" id="{BFF421F5-B830-4EA5-A622-28F750B879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06" name="Text Box 1">
          <a:extLst>
            <a:ext uri="{FF2B5EF4-FFF2-40B4-BE49-F238E27FC236}">
              <a16:creationId xmlns:a16="http://schemas.microsoft.com/office/drawing/2014/main" id="{0BBA6CF3-A942-41E3-82B2-F1BAEDF7B7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07" name="Text Box 1">
          <a:extLst>
            <a:ext uri="{FF2B5EF4-FFF2-40B4-BE49-F238E27FC236}">
              <a16:creationId xmlns:a16="http://schemas.microsoft.com/office/drawing/2014/main" id="{26FD8284-CA9A-4D44-95D4-5E824892BE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08" name="Text Box 1">
          <a:extLst>
            <a:ext uri="{FF2B5EF4-FFF2-40B4-BE49-F238E27FC236}">
              <a16:creationId xmlns:a16="http://schemas.microsoft.com/office/drawing/2014/main" id="{C6E74F08-FF12-4CE9-A134-3EF9BEA029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09" name="Text Box 1">
          <a:extLst>
            <a:ext uri="{FF2B5EF4-FFF2-40B4-BE49-F238E27FC236}">
              <a16:creationId xmlns:a16="http://schemas.microsoft.com/office/drawing/2014/main" id="{1388107C-8188-4499-84FB-E50CB4126D2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10" name="Text Box 1">
          <a:extLst>
            <a:ext uri="{FF2B5EF4-FFF2-40B4-BE49-F238E27FC236}">
              <a16:creationId xmlns:a16="http://schemas.microsoft.com/office/drawing/2014/main" id="{C993A7EF-5602-4EEF-9CCD-FF808E9759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11" name="Text Box 1">
          <a:extLst>
            <a:ext uri="{FF2B5EF4-FFF2-40B4-BE49-F238E27FC236}">
              <a16:creationId xmlns:a16="http://schemas.microsoft.com/office/drawing/2014/main" id="{2B6C68A6-9AD0-493B-902B-0C029C5521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12" name="Text Box 1">
          <a:extLst>
            <a:ext uri="{FF2B5EF4-FFF2-40B4-BE49-F238E27FC236}">
              <a16:creationId xmlns:a16="http://schemas.microsoft.com/office/drawing/2014/main" id="{9F13A479-B2F7-4A83-9663-5CF8373ABD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13" name="Text Box 1">
          <a:extLst>
            <a:ext uri="{FF2B5EF4-FFF2-40B4-BE49-F238E27FC236}">
              <a16:creationId xmlns:a16="http://schemas.microsoft.com/office/drawing/2014/main" id="{273FADF0-3073-4597-8B65-5DAB7D4439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14" name="Text Box 1">
          <a:extLst>
            <a:ext uri="{FF2B5EF4-FFF2-40B4-BE49-F238E27FC236}">
              <a16:creationId xmlns:a16="http://schemas.microsoft.com/office/drawing/2014/main" id="{3E3451D8-883B-48B6-83F6-CB0201C9C7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15" name="Text Box 1">
          <a:extLst>
            <a:ext uri="{FF2B5EF4-FFF2-40B4-BE49-F238E27FC236}">
              <a16:creationId xmlns:a16="http://schemas.microsoft.com/office/drawing/2014/main" id="{D15A6EA0-450A-4BC0-AAC1-233071565D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16" name="Text Box 1">
          <a:extLst>
            <a:ext uri="{FF2B5EF4-FFF2-40B4-BE49-F238E27FC236}">
              <a16:creationId xmlns:a16="http://schemas.microsoft.com/office/drawing/2014/main" id="{D9845701-BC3F-4758-85FB-BD56B6F1C3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17" name="Text Box 1">
          <a:extLst>
            <a:ext uri="{FF2B5EF4-FFF2-40B4-BE49-F238E27FC236}">
              <a16:creationId xmlns:a16="http://schemas.microsoft.com/office/drawing/2014/main" id="{B05CE181-52F6-4603-8C1B-DF555430556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18" name="Text Box 1">
          <a:extLst>
            <a:ext uri="{FF2B5EF4-FFF2-40B4-BE49-F238E27FC236}">
              <a16:creationId xmlns:a16="http://schemas.microsoft.com/office/drawing/2014/main" id="{8495A87D-69EE-4DC6-9548-224DC09732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19" name="Text Box 1">
          <a:extLst>
            <a:ext uri="{FF2B5EF4-FFF2-40B4-BE49-F238E27FC236}">
              <a16:creationId xmlns:a16="http://schemas.microsoft.com/office/drawing/2014/main" id="{41A60F5F-1BA4-4450-9891-B7677202D5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20" name="Text Box 1">
          <a:extLst>
            <a:ext uri="{FF2B5EF4-FFF2-40B4-BE49-F238E27FC236}">
              <a16:creationId xmlns:a16="http://schemas.microsoft.com/office/drawing/2014/main" id="{DC8324E8-F89B-473F-8018-650F438808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21" name="Text Box 1">
          <a:extLst>
            <a:ext uri="{FF2B5EF4-FFF2-40B4-BE49-F238E27FC236}">
              <a16:creationId xmlns:a16="http://schemas.microsoft.com/office/drawing/2014/main" id="{121E49D6-685A-44D8-B7D3-5F25AE0EB8B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22" name="Text Box 1">
          <a:extLst>
            <a:ext uri="{FF2B5EF4-FFF2-40B4-BE49-F238E27FC236}">
              <a16:creationId xmlns:a16="http://schemas.microsoft.com/office/drawing/2014/main" id="{80404E42-09BA-4CC6-91A3-5B7779B4DA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23" name="Text Box 1">
          <a:extLst>
            <a:ext uri="{FF2B5EF4-FFF2-40B4-BE49-F238E27FC236}">
              <a16:creationId xmlns:a16="http://schemas.microsoft.com/office/drawing/2014/main" id="{B114000D-2113-46BA-B0AE-CA33D14FF6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24" name="Text Box 1">
          <a:extLst>
            <a:ext uri="{FF2B5EF4-FFF2-40B4-BE49-F238E27FC236}">
              <a16:creationId xmlns:a16="http://schemas.microsoft.com/office/drawing/2014/main" id="{F65F41C2-52B3-43B2-8CD9-FE741C6949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25" name="Text Box 1">
          <a:extLst>
            <a:ext uri="{FF2B5EF4-FFF2-40B4-BE49-F238E27FC236}">
              <a16:creationId xmlns:a16="http://schemas.microsoft.com/office/drawing/2014/main" id="{9E9D3304-0C62-4033-888F-1401B12C23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26" name="Text Box 1">
          <a:extLst>
            <a:ext uri="{FF2B5EF4-FFF2-40B4-BE49-F238E27FC236}">
              <a16:creationId xmlns:a16="http://schemas.microsoft.com/office/drawing/2014/main" id="{A150A346-0265-4188-9DB0-8185CB45EB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27" name="Text Box 1">
          <a:extLst>
            <a:ext uri="{FF2B5EF4-FFF2-40B4-BE49-F238E27FC236}">
              <a16:creationId xmlns:a16="http://schemas.microsoft.com/office/drawing/2014/main" id="{E5329566-46B6-4276-9895-C3420C12B2C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28" name="Text Box 1">
          <a:extLst>
            <a:ext uri="{FF2B5EF4-FFF2-40B4-BE49-F238E27FC236}">
              <a16:creationId xmlns:a16="http://schemas.microsoft.com/office/drawing/2014/main" id="{EDFAA650-6E42-4011-8563-5A5E6F467E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29" name="Text Box 1">
          <a:extLst>
            <a:ext uri="{FF2B5EF4-FFF2-40B4-BE49-F238E27FC236}">
              <a16:creationId xmlns:a16="http://schemas.microsoft.com/office/drawing/2014/main" id="{E339070E-0B51-44EE-BD05-C6FDC8FA79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0" name="Text Box 1">
          <a:extLst>
            <a:ext uri="{FF2B5EF4-FFF2-40B4-BE49-F238E27FC236}">
              <a16:creationId xmlns:a16="http://schemas.microsoft.com/office/drawing/2014/main" id="{D39630D4-2C6A-4005-B782-70F8635960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1" name="Text Box 1">
          <a:extLst>
            <a:ext uri="{FF2B5EF4-FFF2-40B4-BE49-F238E27FC236}">
              <a16:creationId xmlns:a16="http://schemas.microsoft.com/office/drawing/2014/main" id="{727604BE-92E2-48ED-87FC-93E52CAC7D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2" name="Text Box 1">
          <a:extLst>
            <a:ext uri="{FF2B5EF4-FFF2-40B4-BE49-F238E27FC236}">
              <a16:creationId xmlns:a16="http://schemas.microsoft.com/office/drawing/2014/main" id="{B441010C-BC61-46E0-BCC2-9CBC10063F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3" name="Text Box 1">
          <a:extLst>
            <a:ext uri="{FF2B5EF4-FFF2-40B4-BE49-F238E27FC236}">
              <a16:creationId xmlns:a16="http://schemas.microsoft.com/office/drawing/2014/main" id="{B833D34D-1CDC-4BAD-BD86-FAC2F5358C3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34" name="Text Box 1">
          <a:extLst>
            <a:ext uri="{FF2B5EF4-FFF2-40B4-BE49-F238E27FC236}">
              <a16:creationId xmlns:a16="http://schemas.microsoft.com/office/drawing/2014/main" id="{411BA68E-8CCB-4177-BB1F-5D438F3235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35" name="Text Box 1">
          <a:extLst>
            <a:ext uri="{FF2B5EF4-FFF2-40B4-BE49-F238E27FC236}">
              <a16:creationId xmlns:a16="http://schemas.microsoft.com/office/drawing/2014/main" id="{7A30C771-A0C8-4EE5-AC21-5B3A3B688B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36" name="Text Box 1">
          <a:extLst>
            <a:ext uri="{FF2B5EF4-FFF2-40B4-BE49-F238E27FC236}">
              <a16:creationId xmlns:a16="http://schemas.microsoft.com/office/drawing/2014/main" id="{A73A0D1D-5239-4759-847D-E18C155E1E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37" name="Text Box 1">
          <a:extLst>
            <a:ext uri="{FF2B5EF4-FFF2-40B4-BE49-F238E27FC236}">
              <a16:creationId xmlns:a16="http://schemas.microsoft.com/office/drawing/2014/main" id="{7D0FC537-A5FB-4EC0-A836-4C08EE23BD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8" name="Text Box 1">
          <a:extLst>
            <a:ext uri="{FF2B5EF4-FFF2-40B4-BE49-F238E27FC236}">
              <a16:creationId xmlns:a16="http://schemas.microsoft.com/office/drawing/2014/main" id="{4DCA764B-7CE2-412F-BB86-9143BB6C71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39" name="Text Box 1">
          <a:extLst>
            <a:ext uri="{FF2B5EF4-FFF2-40B4-BE49-F238E27FC236}">
              <a16:creationId xmlns:a16="http://schemas.microsoft.com/office/drawing/2014/main" id="{DC9A0649-0336-4EB8-90F1-1D494A2EBC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40" name="Text Box 1">
          <a:extLst>
            <a:ext uri="{FF2B5EF4-FFF2-40B4-BE49-F238E27FC236}">
              <a16:creationId xmlns:a16="http://schemas.microsoft.com/office/drawing/2014/main" id="{6CE9F3BF-D4A3-409E-96AD-8CD0C2C75C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41" name="Text Box 1">
          <a:extLst>
            <a:ext uri="{FF2B5EF4-FFF2-40B4-BE49-F238E27FC236}">
              <a16:creationId xmlns:a16="http://schemas.microsoft.com/office/drawing/2014/main" id="{EDC2DC25-0834-42B4-B867-98E275CA65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42" name="Text Box 1">
          <a:extLst>
            <a:ext uri="{FF2B5EF4-FFF2-40B4-BE49-F238E27FC236}">
              <a16:creationId xmlns:a16="http://schemas.microsoft.com/office/drawing/2014/main" id="{CDAC6D53-3CEB-461D-9785-528FDB58836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43" name="Text Box 1">
          <a:extLst>
            <a:ext uri="{FF2B5EF4-FFF2-40B4-BE49-F238E27FC236}">
              <a16:creationId xmlns:a16="http://schemas.microsoft.com/office/drawing/2014/main" id="{F2C3CFCC-25A0-4417-862B-40B3BEA9C5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44" name="Text Box 1">
          <a:extLst>
            <a:ext uri="{FF2B5EF4-FFF2-40B4-BE49-F238E27FC236}">
              <a16:creationId xmlns:a16="http://schemas.microsoft.com/office/drawing/2014/main" id="{8DB5CAF6-07A2-4643-8938-D928F24A1F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45" name="Text Box 1">
          <a:extLst>
            <a:ext uri="{FF2B5EF4-FFF2-40B4-BE49-F238E27FC236}">
              <a16:creationId xmlns:a16="http://schemas.microsoft.com/office/drawing/2014/main" id="{B78CE41A-B51A-483E-AA30-8630D090D5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46" name="Text Box 1">
          <a:extLst>
            <a:ext uri="{FF2B5EF4-FFF2-40B4-BE49-F238E27FC236}">
              <a16:creationId xmlns:a16="http://schemas.microsoft.com/office/drawing/2014/main" id="{1A678F7E-982A-4142-A1A6-DC920BD0508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47" name="Text Box 1">
          <a:extLst>
            <a:ext uri="{FF2B5EF4-FFF2-40B4-BE49-F238E27FC236}">
              <a16:creationId xmlns:a16="http://schemas.microsoft.com/office/drawing/2014/main" id="{18C10B44-C33E-4246-9CCC-70AC2C97D8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48" name="Text Box 1">
          <a:extLst>
            <a:ext uri="{FF2B5EF4-FFF2-40B4-BE49-F238E27FC236}">
              <a16:creationId xmlns:a16="http://schemas.microsoft.com/office/drawing/2014/main" id="{14A46FC3-D55E-4E3A-8C18-1FAE772F25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49" name="Text Box 1">
          <a:extLst>
            <a:ext uri="{FF2B5EF4-FFF2-40B4-BE49-F238E27FC236}">
              <a16:creationId xmlns:a16="http://schemas.microsoft.com/office/drawing/2014/main" id="{58115FEF-4E2E-4187-9E03-857A494464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50" name="Text Box 1">
          <a:extLst>
            <a:ext uri="{FF2B5EF4-FFF2-40B4-BE49-F238E27FC236}">
              <a16:creationId xmlns:a16="http://schemas.microsoft.com/office/drawing/2014/main" id="{ABB1C9B9-94A4-43F7-BF47-2F03BC3956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51" name="Text Box 1">
          <a:extLst>
            <a:ext uri="{FF2B5EF4-FFF2-40B4-BE49-F238E27FC236}">
              <a16:creationId xmlns:a16="http://schemas.microsoft.com/office/drawing/2014/main" id="{A6E878F1-B180-48A6-860C-500F6B9315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52" name="Text Box 1">
          <a:extLst>
            <a:ext uri="{FF2B5EF4-FFF2-40B4-BE49-F238E27FC236}">
              <a16:creationId xmlns:a16="http://schemas.microsoft.com/office/drawing/2014/main" id="{2CA736E2-844A-47D7-8A0C-A8666CC2B8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53" name="Text Box 1">
          <a:extLst>
            <a:ext uri="{FF2B5EF4-FFF2-40B4-BE49-F238E27FC236}">
              <a16:creationId xmlns:a16="http://schemas.microsoft.com/office/drawing/2014/main" id="{E4E810E7-2126-43C1-9D36-A2F37055FC4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54" name="Text Box 1">
          <a:extLst>
            <a:ext uri="{FF2B5EF4-FFF2-40B4-BE49-F238E27FC236}">
              <a16:creationId xmlns:a16="http://schemas.microsoft.com/office/drawing/2014/main" id="{77508EEC-E86E-4696-BFF6-1146BA8CF2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55" name="Text Box 1">
          <a:extLst>
            <a:ext uri="{FF2B5EF4-FFF2-40B4-BE49-F238E27FC236}">
              <a16:creationId xmlns:a16="http://schemas.microsoft.com/office/drawing/2014/main" id="{28AD3811-3047-4872-9BC6-BFF15154092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56" name="Text Box 1">
          <a:extLst>
            <a:ext uri="{FF2B5EF4-FFF2-40B4-BE49-F238E27FC236}">
              <a16:creationId xmlns:a16="http://schemas.microsoft.com/office/drawing/2014/main" id="{36241190-0B4B-43C0-B045-51A727CB61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57" name="Text Box 1">
          <a:extLst>
            <a:ext uri="{FF2B5EF4-FFF2-40B4-BE49-F238E27FC236}">
              <a16:creationId xmlns:a16="http://schemas.microsoft.com/office/drawing/2014/main" id="{55F0C186-0411-46EA-9AFC-3704B13F45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58" name="Text Box 1">
          <a:extLst>
            <a:ext uri="{FF2B5EF4-FFF2-40B4-BE49-F238E27FC236}">
              <a16:creationId xmlns:a16="http://schemas.microsoft.com/office/drawing/2014/main" id="{07BE74F2-8F99-4787-92F8-1A8C5B1323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59" name="Text Box 1">
          <a:extLst>
            <a:ext uri="{FF2B5EF4-FFF2-40B4-BE49-F238E27FC236}">
              <a16:creationId xmlns:a16="http://schemas.microsoft.com/office/drawing/2014/main" id="{5BC6F1C0-E5A1-4708-A82F-C5B23AEDEE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60" name="Text Box 1">
          <a:extLst>
            <a:ext uri="{FF2B5EF4-FFF2-40B4-BE49-F238E27FC236}">
              <a16:creationId xmlns:a16="http://schemas.microsoft.com/office/drawing/2014/main" id="{C9875CE2-A187-43BF-908C-FD473F5EF8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61" name="Text Box 1">
          <a:extLst>
            <a:ext uri="{FF2B5EF4-FFF2-40B4-BE49-F238E27FC236}">
              <a16:creationId xmlns:a16="http://schemas.microsoft.com/office/drawing/2014/main" id="{13B8C7B2-1790-41CD-B5D5-5F9C4DBE34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62" name="Text Box 1">
          <a:extLst>
            <a:ext uri="{FF2B5EF4-FFF2-40B4-BE49-F238E27FC236}">
              <a16:creationId xmlns:a16="http://schemas.microsoft.com/office/drawing/2014/main" id="{5D016772-AC62-4239-B6D7-6B864D603BC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63" name="Text Box 1">
          <a:extLst>
            <a:ext uri="{FF2B5EF4-FFF2-40B4-BE49-F238E27FC236}">
              <a16:creationId xmlns:a16="http://schemas.microsoft.com/office/drawing/2014/main" id="{A6B0288B-AAAF-4CD0-A646-DF9409D55A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64" name="Text Box 1">
          <a:extLst>
            <a:ext uri="{FF2B5EF4-FFF2-40B4-BE49-F238E27FC236}">
              <a16:creationId xmlns:a16="http://schemas.microsoft.com/office/drawing/2014/main" id="{992DB1D5-E0C4-430C-AF19-2CEE995E83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65" name="Text Box 1">
          <a:extLst>
            <a:ext uri="{FF2B5EF4-FFF2-40B4-BE49-F238E27FC236}">
              <a16:creationId xmlns:a16="http://schemas.microsoft.com/office/drawing/2014/main" id="{A8578FFC-6078-4A0F-B3D2-7F1141334C1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66" name="Text Box 1">
          <a:extLst>
            <a:ext uri="{FF2B5EF4-FFF2-40B4-BE49-F238E27FC236}">
              <a16:creationId xmlns:a16="http://schemas.microsoft.com/office/drawing/2014/main" id="{97C36F59-082B-4DE9-BFAC-A8EE2AAA316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67" name="Text Box 1">
          <a:extLst>
            <a:ext uri="{FF2B5EF4-FFF2-40B4-BE49-F238E27FC236}">
              <a16:creationId xmlns:a16="http://schemas.microsoft.com/office/drawing/2014/main" id="{8AAD02BD-3267-4590-8563-0D7B230C56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68" name="Text Box 1">
          <a:extLst>
            <a:ext uri="{FF2B5EF4-FFF2-40B4-BE49-F238E27FC236}">
              <a16:creationId xmlns:a16="http://schemas.microsoft.com/office/drawing/2014/main" id="{6C154CD0-D90F-485C-A532-965517647C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69" name="Text Box 1">
          <a:extLst>
            <a:ext uri="{FF2B5EF4-FFF2-40B4-BE49-F238E27FC236}">
              <a16:creationId xmlns:a16="http://schemas.microsoft.com/office/drawing/2014/main" id="{CC5B9D6D-31C8-4F2B-8870-ADA2A37143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70" name="Text Box 1">
          <a:extLst>
            <a:ext uri="{FF2B5EF4-FFF2-40B4-BE49-F238E27FC236}">
              <a16:creationId xmlns:a16="http://schemas.microsoft.com/office/drawing/2014/main" id="{3232E3F7-8308-41EA-92D7-752C3C4D44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71" name="Text Box 1">
          <a:extLst>
            <a:ext uri="{FF2B5EF4-FFF2-40B4-BE49-F238E27FC236}">
              <a16:creationId xmlns:a16="http://schemas.microsoft.com/office/drawing/2014/main" id="{3220CA4E-ABE0-4552-9AB4-E3A76C88A4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72" name="Text Box 1">
          <a:extLst>
            <a:ext uri="{FF2B5EF4-FFF2-40B4-BE49-F238E27FC236}">
              <a16:creationId xmlns:a16="http://schemas.microsoft.com/office/drawing/2014/main" id="{57052B91-BA8E-4465-8EA2-5F0D0974154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273" name="Text Box 1">
          <a:extLst>
            <a:ext uri="{FF2B5EF4-FFF2-40B4-BE49-F238E27FC236}">
              <a16:creationId xmlns:a16="http://schemas.microsoft.com/office/drawing/2014/main" id="{D3103E3D-CE3D-4C5D-A6B3-FD31A4F620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74" name="Text Box 1">
          <a:extLst>
            <a:ext uri="{FF2B5EF4-FFF2-40B4-BE49-F238E27FC236}">
              <a16:creationId xmlns:a16="http://schemas.microsoft.com/office/drawing/2014/main" id="{16F1C919-63DD-48AF-9B5E-AB6C4DD110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75" name="Text Box 1">
          <a:extLst>
            <a:ext uri="{FF2B5EF4-FFF2-40B4-BE49-F238E27FC236}">
              <a16:creationId xmlns:a16="http://schemas.microsoft.com/office/drawing/2014/main" id="{BF337F19-6865-44E5-AFE6-69F15F8F87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76" name="Text Box 1">
          <a:extLst>
            <a:ext uri="{FF2B5EF4-FFF2-40B4-BE49-F238E27FC236}">
              <a16:creationId xmlns:a16="http://schemas.microsoft.com/office/drawing/2014/main" id="{E4C48449-1220-4077-9D4B-5BBA220401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77" name="Text Box 1">
          <a:extLst>
            <a:ext uri="{FF2B5EF4-FFF2-40B4-BE49-F238E27FC236}">
              <a16:creationId xmlns:a16="http://schemas.microsoft.com/office/drawing/2014/main" id="{5ECF879B-980E-4153-9B9E-367E255C97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78" name="Text Box 1">
          <a:extLst>
            <a:ext uri="{FF2B5EF4-FFF2-40B4-BE49-F238E27FC236}">
              <a16:creationId xmlns:a16="http://schemas.microsoft.com/office/drawing/2014/main" id="{83BE20F1-E61D-4597-B6CE-90C02BFB0E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79" name="Text Box 1">
          <a:extLst>
            <a:ext uri="{FF2B5EF4-FFF2-40B4-BE49-F238E27FC236}">
              <a16:creationId xmlns:a16="http://schemas.microsoft.com/office/drawing/2014/main" id="{50895948-4066-4EA6-A0A6-4D09E65EB12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80" name="Text Box 1">
          <a:extLst>
            <a:ext uri="{FF2B5EF4-FFF2-40B4-BE49-F238E27FC236}">
              <a16:creationId xmlns:a16="http://schemas.microsoft.com/office/drawing/2014/main" id="{A8862496-0A5F-43AB-BAFB-69183534A8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81" name="Text Box 1">
          <a:extLst>
            <a:ext uri="{FF2B5EF4-FFF2-40B4-BE49-F238E27FC236}">
              <a16:creationId xmlns:a16="http://schemas.microsoft.com/office/drawing/2014/main" id="{56AE7052-01DD-4C2C-B67E-8BAE7382BF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82" name="Text Box 1">
          <a:extLst>
            <a:ext uri="{FF2B5EF4-FFF2-40B4-BE49-F238E27FC236}">
              <a16:creationId xmlns:a16="http://schemas.microsoft.com/office/drawing/2014/main" id="{ED0F7445-6FEF-4E84-A39B-65E4AB7A50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83" name="Text Box 1">
          <a:extLst>
            <a:ext uri="{FF2B5EF4-FFF2-40B4-BE49-F238E27FC236}">
              <a16:creationId xmlns:a16="http://schemas.microsoft.com/office/drawing/2014/main" id="{B2BBF1F8-D479-4D54-AF83-6F5C46180A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84" name="Text Box 1">
          <a:extLst>
            <a:ext uri="{FF2B5EF4-FFF2-40B4-BE49-F238E27FC236}">
              <a16:creationId xmlns:a16="http://schemas.microsoft.com/office/drawing/2014/main" id="{E22888A0-6767-4C08-9A2B-5D18B0E159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85" name="Text Box 1">
          <a:extLst>
            <a:ext uri="{FF2B5EF4-FFF2-40B4-BE49-F238E27FC236}">
              <a16:creationId xmlns:a16="http://schemas.microsoft.com/office/drawing/2014/main" id="{069BB8D4-FD28-4E42-9B99-08D87881A2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86" name="Text Box 1">
          <a:extLst>
            <a:ext uri="{FF2B5EF4-FFF2-40B4-BE49-F238E27FC236}">
              <a16:creationId xmlns:a16="http://schemas.microsoft.com/office/drawing/2014/main" id="{94F1409E-15D4-453E-8015-E4A827543EE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87" name="Text Box 1">
          <a:extLst>
            <a:ext uri="{FF2B5EF4-FFF2-40B4-BE49-F238E27FC236}">
              <a16:creationId xmlns:a16="http://schemas.microsoft.com/office/drawing/2014/main" id="{6B7324B9-09FB-4F05-8F4A-E31CB665A82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88" name="Text Box 1">
          <a:extLst>
            <a:ext uri="{FF2B5EF4-FFF2-40B4-BE49-F238E27FC236}">
              <a16:creationId xmlns:a16="http://schemas.microsoft.com/office/drawing/2014/main" id="{931EBD25-9364-4DBB-A8BF-B8F1D2B20F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89" name="Text Box 1">
          <a:extLst>
            <a:ext uri="{FF2B5EF4-FFF2-40B4-BE49-F238E27FC236}">
              <a16:creationId xmlns:a16="http://schemas.microsoft.com/office/drawing/2014/main" id="{091B619B-6A52-489C-851C-0E67896808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90" name="Text Box 1">
          <a:extLst>
            <a:ext uri="{FF2B5EF4-FFF2-40B4-BE49-F238E27FC236}">
              <a16:creationId xmlns:a16="http://schemas.microsoft.com/office/drawing/2014/main" id="{03B21B30-D5F8-4731-A17A-DD40321BD1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91" name="Text Box 1">
          <a:extLst>
            <a:ext uri="{FF2B5EF4-FFF2-40B4-BE49-F238E27FC236}">
              <a16:creationId xmlns:a16="http://schemas.microsoft.com/office/drawing/2014/main" id="{03167AB5-D21A-42F3-BAB0-A72EB5FCA8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292" name="Text Box 1">
          <a:extLst>
            <a:ext uri="{FF2B5EF4-FFF2-40B4-BE49-F238E27FC236}">
              <a16:creationId xmlns:a16="http://schemas.microsoft.com/office/drawing/2014/main" id="{1D39A9A2-5757-4AF6-8E39-6B54F0556D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293" name="Text Box 1">
          <a:extLst>
            <a:ext uri="{FF2B5EF4-FFF2-40B4-BE49-F238E27FC236}">
              <a16:creationId xmlns:a16="http://schemas.microsoft.com/office/drawing/2014/main" id="{D323FB5A-85C7-42F3-8716-A804C363ED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94" name="Text Box 1">
          <a:extLst>
            <a:ext uri="{FF2B5EF4-FFF2-40B4-BE49-F238E27FC236}">
              <a16:creationId xmlns:a16="http://schemas.microsoft.com/office/drawing/2014/main" id="{6FDF642F-EE4B-49C3-92D3-7FBC47C0E7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95" name="Text Box 1">
          <a:extLst>
            <a:ext uri="{FF2B5EF4-FFF2-40B4-BE49-F238E27FC236}">
              <a16:creationId xmlns:a16="http://schemas.microsoft.com/office/drawing/2014/main" id="{598D6A2B-2FC7-4A6A-BA37-4BE683DA19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96" name="Text Box 1">
          <a:extLst>
            <a:ext uri="{FF2B5EF4-FFF2-40B4-BE49-F238E27FC236}">
              <a16:creationId xmlns:a16="http://schemas.microsoft.com/office/drawing/2014/main" id="{5805BCE1-957C-42B2-8C6F-0828464191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297" name="Text Box 1">
          <a:extLst>
            <a:ext uri="{FF2B5EF4-FFF2-40B4-BE49-F238E27FC236}">
              <a16:creationId xmlns:a16="http://schemas.microsoft.com/office/drawing/2014/main" id="{B7221CFD-6562-4DE9-811B-DD22363776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298" name="Text Box 1">
          <a:extLst>
            <a:ext uri="{FF2B5EF4-FFF2-40B4-BE49-F238E27FC236}">
              <a16:creationId xmlns:a16="http://schemas.microsoft.com/office/drawing/2014/main" id="{2D69451E-AED1-47B2-9A4B-7B997D92F0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299" name="Text Box 1">
          <a:extLst>
            <a:ext uri="{FF2B5EF4-FFF2-40B4-BE49-F238E27FC236}">
              <a16:creationId xmlns:a16="http://schemas.microsoft.com/office/drawing/2014/main" id="{A7AC29F7-052E-4553-BE9D-1221420408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0" name="Text Box 1">
          <a:extLst>
            <a:ext uri="{FF2B5EF4-FFF2-40B4-BE49-F238E27FC236}">
              <a16:creationId xmlns:a16="http://schemas.microsoft.com/office/drawing/2014/main" id="{95F5A085-25C5-4D06-A742-3EEC325BFC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1" name="Text Box 1">
          <a:extLst>
            <a:ext uri="{FF2B5EF4-FFF2-40B4-BE49-F238E27FC236}">
              <a16:creationId xmlns:a16="http://schemas.microsoft.com/office/drawing/2014/main" id="{A2DD9876-B69E-4929-8EE7-301A78C2A9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2" name="Text Box 1">
          <a:extLst>
            <a:ext uri="{FF2B5EF4-FFF2-40B4-BE49-F238E27FC236}">
              <a16:creationId xmlns:a16="http://schemas.microsoft.com/office/drawing/2014/main" id="{397F339E-A6D9-4A17-934A-92B0330658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3" name="Text Box 1">
          <a:extLst>
            <a:ext uri="{FF2B5EF4-FFF2-40B4-BE49-F238E27FC236}">
              <a16:creationId xmlns:a16="http://schemas.microsoft.com/office/drawing/2014/main" id="{48284AB4-98B2-4CA9-8068-4F56263AAD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4" name="Text Box 1">
          <a:extLst>
            <a:ext uri="{FF2B5EF4-FFF2-40B4-BE49-F238E27FC236}">
              <a16:creationId xmlns:a16="http://schemas.microsoft.com/office/drawing/2014/main" id="{F43C2E62-A99F-4D16-A933-AEB6AF8812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5" name="Text Box 1">
          <a:extLst>
            <a:ext uri="{FF2B5EF4-FFF2-40B4-BE49-F238E27FC236}">
              <a16:creationId xmlns:a16="http://schemas.microsoft.com/office/drawing/2014/main" id="{44BC9FB4-12F4-4E9C-B8E0-28DB40FBC5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6" name="Text Box 1">
          <a:extLst>
            <a:ext uri="{FF2B5EF4-FFF2-40B4-BE49-F238E27FC236}">
              <a16:creationId xmlns:a16="http://schemas.microsoft.com/office/drawing/2014/main" id="{09EF142E-A911-4E3C-844F-9DBB0E964F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7" name="Text Box 1">
          <a:extLst>
            <a:ext uri="{FF2B5EF4-FFF2-40B4-BE49-F238E27FC236}">
              <a16:creationId xmlns:a16="http://schemas.microsoft.com/office/drawing/2014/main" id="{EADD8EC4-1BBD-4B0E-9598-FE0D195C4E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8" name="Text Box 1">
          <a:extLst>
            <a:ext uri="{FF2B5EF4-FFF2-40B4-BE49-F238E27FC236}">
              <a16:creationId xmlns:a16="http://schemas.microsoft.com/office/drawing/2014/main" id="{78D386A6-E25D-4A23-AD80-0685188812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09" name="Text Box 1">
          <a:extLst>
            <a:ext uri="{FF2B5EF4-FFF2-40B4-BE49-F238E27FC236}">
              <a16:creationId xmlns:a16="http://schemas.microsoft.com/office/drawing/2014/main" id="{4A581230-E4C5-418D-9B0B-F704247781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10" name="Text Box 1">
          <a:extLst>
            <a:ext uri="{FF2B5EF4-FFF2-40B4-BE49-F238E27FC236}">
              <a16:creationId xmlns:a16="http://schemas.microsoft.com/office/drawing/2014/main" id="{C957A953-8687-45FC-A314-F31BAE408C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11" name="Text Box 1">
          <a:extLst>
            <a:ext uri="{FF2B5EF4-FFF2-40B4-BE49-F238E27FC236}">
              <a16:creationId xmlns:a16="http://schemas.microsoft.com/office/drawing/2014/main" id="{BDB4022A-52E9-449C-B5DE-59303EC97E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12" name="Text Box 1">
          <a:extLst>
            <a:ext uri="{FF2B5EF4-FFF2-40B4-BE49-F238E27FC236}">
              <a16:creationId xmlns:a16="http://schemas.microsoft.com/office/drawing/2014/main" id="{AA17EFC9-57E5-402E-A77C-F3350E71B4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13" name="Text Box 1">
          <a:extLst>
            <a:ext uri="{FF2B5EF4-FFF2-40B4-BE49-F238E27FC236}">
              <a16:creationId xmlns:a16="http://schemas.microsoft.com/office/drawing/2014/main" id="{1A1B5341-E481-4D26-9444-5E717BE0E2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14" name="Text Box 1">
          <a:extLst>
            <a:ext uri="{FF2B5EF4-FFF2-40B4-BE49-F238E27FC236}">
              <a16:creationId xmlns:a16="http://schemas.microsoft.com/office/drawing/2014/main" id="{27085EED-E757-4729-99CC-06087C8685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15" name="Text Box 1">
          <a:extLst>
            <a:ext uri="{FF2B5EF4-FFF2-40B4-BE49-F238E27FC236}">
              <a16:creationId xmlns:a16="http://schemas.microsoft.com/office/drawing/2014/main" id="{DFE89E2B-E43E-48B0-AD26-4A840209AD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16" name="Text Box 1">
          <a:extLst>
            <a:ext uri="{FF2B5EF4-FFF2-40B4-BE49-F238E27FC236}">
              <a16:creationId xmlns:a16="http://schemas.microsoft.com/office/drawing/2014/main" id="{92400097-EBE9-4E3F-8CC9-BFA67D91F3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17" name="Text Box 1">
          <a:extLst>
            <a:ext uri="{FF2B5EF4-FFF2-40B4-BE49-F238E27FC236}">
              <a16:creationId xmlns:a16="http://schemas.microsoft.com/office/drawing/2014/main" id="{5F1364C3-C83C-4C57-9A43-A191E236F5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18" name="Text Box 1">
          <a:extLst>
            <a:ext uri="{FF2B5EF4-FFF2-40B4-BE49-F238E27FC236}">
              <a16:creationId xmlns:a16="http://schemas.microsoft.com/office/drawing/2014/main" id="{B445024A-6C97-4681-9CEF-5E4059E0386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19" name="Text Box 1">
          <a:extLst>
            <a:ext uri="{FF2B5EF4-FFF2-40B4-BE49-F238E27FC236}">
              <a16:creationId xmlns:a16="http://schemas.microsoft.com/office/drawing/2014/main" id="{2C96CF80-7430-4F59-A907-BC254C5A0D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0" name="Text Box 1">
          <a:extLst>
            <a:ext uri="{FF2B5EF4-FFF2-40B4-BE49-F238E27FC236}">
              <a16:creationId xmlns:a16="http://schemas.microsoft.com/office/drawing/2014/main" id="{F54640DE-00EE-4D3A-B839-7FF5B241FE9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1" name="Text Box 1">
          <a:extLst>
            <a:ext uri="{FF2B5EF4-FFF2-40B4-BE49-F238E27FC236}">
              <a16:creationId xmlns:a16="http://schemas.microsoft.com/office/drawing/2014/main" id="{0C029D3F-6569-4E1D-AF32-A467AF7F33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22" name="Text Box 1">
          <a:extLst>
            <a:ext uri="{FF2B5EF4-FFF2-40B4-BE49-F238E27FC236}">
              <a16:creationId xmlns:a16="http://schemas.microsoft.com/office/drawing/2014/main" id="{6AA36F08-4BEB-48E9-8002-280254F4C8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23" name="Text Box 1">
          <a:extLst>
            <a:ext uri="{FF2B5EF4-FFF2-40B4-BE49-F238E27FC236}">
              <a16:creationId xmlns:a16="http://schemas.microsoft.com/office/drawing/2014/main" id="{BDF57061-DAC0-45C5-BEF9-7F6899386C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24" name="Text Box 1">
          <a:extLst>
            <a:ext uri="{FF2B5EF4-FFF2-40B4-BE49-F238E27FC236}">
              <a16:creationId xmlns:a16="http://schemas.microsoft.com/office/drawing/2014/main" id="{89EE9383-67C9-4352-AE11-2B6C1608CF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25" name="Text Box 1">
          <a:extLst>
            <a:ext uri="{FF2B5EF4-FFF2-40B4-BE49-F238E27FC236}">
              <a16:creationId xmlns:a16="http://schemas.microsoft.com/office/drawing/2014/main" id="{FE0201B6-5746-4F35-A44F-08554F72D4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6" name="Text Box 1">
          <a:extLst>
            <a:ext uri="{FF2B5EF4-FFF2-40B4-BE49-F238E27FC236}">
              <a16:creationId xmlns:a16="http://schemas.microsoft.com/office/drawing/2014/main" id="{1DE3B9F5-24C1-4B8C-86C9-1B303A4E950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7" name="Text Box 1">
          <a:extLst>
            <a:ext uri="{FF2B5EF4-FFF2-40B4-BE49-F238E27FC236}">
              <a16:creationId xmlns:a16="http://schemas.microsoft.com/office/drawing/2014/main" id="{3B31A835-444E-4F63-9F74-F0A22B8301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8" name="Text Box 1">
          <a:extLst>
            <a:ext uri="{FF2B5EF4-FFF2-40B4-BE49-F238E27FC236}">
              <a16:creationId xmlns:a16="http://schemas.microsoft.com/office/drawing/2014/main" id="{B9D9D1B4-75EF-461F-9889-D0BBF24C937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29" name="Text Box 1">
          <a:extLst>
            <a:ext uri="{FF2B5EF4-FFF2-40B4-BE49-F238E27FC236}">
              <a16:creationId xmlns:a16="http://schemas.microsoft.com/office/drawing/2014/main" id="{C308887A-5863-4D91-AE49-B34B588FD8E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30" name="Text Box 1">
          <a:extLst>
            <a:ext uri="{FF2B5EF4-FFF2-40B4-BE49-F238E27FC236}">
              <a16:creationId xmlns:a16="http://schemas.microsoft.com/office/drawing/2014/main" id="{7232EE2C-B72E-457F-BD49-6B36624B4D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31" name="Text Box 1">
          <a:extLst>
            <a:ext uri="{FF2B5EF4-FFF2-40B4-BE49-F238E27FC236}">
              <a16:creationId xmlns:a16="http://schemas.microsoft.com/office/drawing/2014/main" id="{8B4560E2-0BA6-493B-B1B8-3933643E97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32" name="Text Box 1">
          <a:extLst>
            <a:ext uri="{FF2B5EF4-FFF2-40B4-BE49-F238E27FC236}">
              <a16:creationId xmlns:a16="http://schemas.microsoft.com/office/drawing/2014/main" id="{27267AAF-8686-4AE9-A16C-196F1BC578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33" name="Text Box 1">
          <a:extLst>
            <a:ext uri="{FF2B5EF4-FFF2-40B4-BE49-F238E27FC236}">
              <a16:creationId xmlns:a16="http://schemas.microsoft.com/office/drawing/2014/main" id="{12B4E6D9-5557-4BE9-9695-8C3A4DAE56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34" name="Text Box 1">
          <a:extLst>
            <a:ext uri="{FF2B5EF4-FFF2-40B4-BE49-F238E27FC236}">
              <a16:creationId xmlns:a16="http://schemas.microsoft.com/office/drawing/2014/main" id="{58D5CC1E-4787-407A-8307-ADA75DE3F1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35" name="Text Box 1">
          <a:extLst>
            <a:ext uri="{FF2B5EF4-FFF2-40B4-BE49-F238E27FC236}">
              <a16:creationId xmlns:a16="http://schemas.microsoft.com/office/drawing/2014/main" id="{99E29841-3A2F-482C-8C4B-860D51F79B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36" name="Text Box 1">
          <a:extLst>
            <a:ext uri="{FF2B5EF4-FFF2-40B4-BE49-F238E27FC236}">
              <a16:creationId xmlns:a16="http://schemas.microsoft.com/office/drawing/2014/main" id="{32780335-1761-4138-8102-E8E0C0B8EB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37" name="Text Box 1">
          <a:extLst>
            <a:ext uri="{FF2B5EF4-FFF2-40B4-BE49-F238E27FC236}">
              <a16:creationId xmlns:a16="http://schemas.microsoft.com/office/drawing/2014/main" id="{CB8D5888-D7ED-4BF9-826E-668C9F0AC6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38" name="Text Box 1">
          <a:extLst>
            <a:ext uri="{FF2B5EF4-FFF2-40B4-BE49-F238E27FC236}">
              <a16:creationId xmlns:a16="http://schemas.microsoft.com/office/drawing/2014/main" id="{15B7B3C1-8771-4DBD-BB1B-9ED05FBF30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39" name="Text Box 1">
          <a:extLst>
            <a:ext uri="{FF2B5EF4-FFF2-40B4-BE49-F238E27FC236}">
              <a16:creationId xmlns:a16="http://schemas.microsoft.com/office/drawing/2014/main" id="{9FD72A32-4F15-42E7-968A-B237F8FD3F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40" name="Text Box 1">
          <a:extLst>
            <a:ext uri="{FF2B5EF4-FFF2-40B4-BE49-F238E27FC236}">
              <a16:creationId xmlns:a16="http://schemas.microsoft.com/office/drawing/2014/main" id="{A6E153B0-47ED-45E9-BC92-834D5D91F8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41" name="Text Box 1">
          <a:extLst>
            <a:ext uri="{FF2B5EF4-FFF2-40B4-BE49-F238E27FC236}">
              <a16:creationId xmlns:a16="http://schemas.microsoft.com/office/drawing/2014/main" id="{2B06B9F0-B94C-487A-AB9C-DAD2B310ED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42" name="Text Box 1">
          <a:extLst>
            <a:ext uri="{FF2B5EF4-FFF2-40B4-BE49-F238E27FC236}">
              <a16:creationId xmlns:a16="http://schemas.microsoft.com/office/drawing/2014/main" id="{39DB1285-7314-490A-9BE3-B9132995F26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43" name="Text Box 1">
          <a:extLst>
            <a:ext uri="{FF2B5EF4-FFF2-40B4-BE49-F238E27FC236}">
              <a16:creationId xmlns:a16="http://schemas.microsoft.com/office/drawing/2014/main" id="{3FC6A34C-F914-490B-95FF-D8912D18C4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44" name="Text Box 1">
          <a:extLst>
            <a:ext uri="{FF2B5EF4-FFF2-40B4-BE49-F238E27FC236}">
              <a16:creationId xmlns:a16="http://schemas.microsoft.com/office/drawing/2014/main" id="{330C7E5C-5E97-4248-B6F5-F8D0C294B9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45" name="Text Box 1">
          <a:extLst>
            <a:ext uri="{FF2B5EF4-FFF2-40B4-BE49-F238E27FC236}">
              <a16:creationId xmlns:a16="http://schemas.microsoft.com/office/drawing/2014/main" id="{632F5DDA-4492-49F5-AD19-07A131C24C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46" name="Text Box 1">
          <a:extLst>
            <a:ext uri="{FF2B5EF4-FFF2-40B4-BE49-F238E27FC236}">
              <a16:creationId xmlns:a16="http://schemas.microsoft.com/office/drawing/2014/main" id="{03DBAF45-34A2-450B-911A-0C5E628D6B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47" name="Text Box 1">
          <a:extLst>
            <a:ext uri="{FF2B5EF4-FFF2-40B4-BE49-F238E27FC236}">
              <a16:creationId xmlns:a16="http://schemas.microsoft.com/office/drawing/2014/main" id="{AD383D19-F58F-49BB-A968-A54C398121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48" name="Text Box 1">
          <a:extLst>
            <a:ext uri="{FF2B5EF4-FFF2-40B4-BE49-F238E27FC236}">
              <a16:creationId xmlns:a16="http://schemas.microsoft.com/office/drawing/2014/main" id="{1FE1C294-FC69-4E51-BE99-747C21575A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49" name="Text Box 1">
          <a:extLst>
            <a:ext uri="{FF2B5EF4-FFF2-40B4-BE49-F238E27FC236}">
              <a16:creationId xmlns:a16="http://schemas.microsoft.com/office/drawing/2014/main" id="{7F3EF90A-36FF-4109-8F8B-A0C4522EDC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0" name="Text Box 1">
          <a:extLst>
            <a:ext uri="{FF2B5EF4-FFF2-40B4-BE49-F238E27FC236}">
              <a16:creationId xmlns:a16="http://schemas.microsoft.com/office/drawing/2014/main" id="{AA355F7A-BF73-4060-A478-D063FB4BFA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1" name="Text Box 1">
          <a:extLst>
            <a:ext uri="{FF2B5EF4-FFF2-40B4-BE49-F238E27FC236}">
              <a16:creationId xmlns:a16="http://schemas.microsoft.com/office/drawing/2014/main" id="{A56C4743-588F-4A45-84B0-6D12C538FE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2" name="Text Box 1">
          <a:extLst>
            <a:ext uri="{FF2B5EF4-FFF2-40B4-BE49-F238E27FC236}">
              <a16:creationId xmlns:a16="http://schemas.microsoft.com/office/drawing/2014/main" id="{7D8F7191-A502-49BB-9CA6-F6CEA260AD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3" name="Text Box 1">
          <a:extLst>
            <a:ext uri="{FF2B5EF4-FFF2-40B4-BE49-F238E27FC236}">
              <a16:creationId xmlns:a16="http://schemas.microsoft.com/office/drawing/2014/main" id="{84510368-AB71-4019-86D7-380281F186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54" name="Text Box 1">
          <a:extLst>
            <a:ext uri="{FF2B5EF4-FFF2-40B4-BE49-F238E27FC236}">
              <a16:creationId xmlns:a16="http://schemas.microsoft.com/office/drawing/2014/main" id="{BA2A4E7C-90F0-432B-B7FA-42AD187B5B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5" name="Text Box 1">
          <a:extLst>
            <a:ext uri="{FF2B5EF4-FFF2-40B4-BE49-F238E27FC236}">
              <a16:creationId xmlns:a16="http://schemas.microsoft.com/office/drawing/2014/main" id="{726352DC-A909-4BE8-A66A-05B69EF654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56" name="Text Box 1">
          <a:extLst>
            <a:ext uri="{FF2B5EF4-FFF2-40B4-BE49-F238E27FC236}">
              <a16:creationId xmlns:a16="http://schemas.microsoft.com/office/drawing/2014/main" id="{2CD6771D-78B4-4EDF-9930-A386E3C1A5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57" name="Text Box 1">
          <a:extLst>
            <a:ext uri="{FF2B5EF4-FFF2-40B4-BE49-F238E27FC236}">
              <a16:creationId xmlns:a16="http://schemas.microsoft.com/office/drawing/2014/main" id="{0DE51307-B57D-47C9-980C-5245E3BFF9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358" name="Text Box 1">
          <a:extLst>
            <a:ext uri="{FF2B5EF4-FFF2-40B4-BE49-F238E27FC236}">
              <a16:creationId xmlns:a16="http://schemas.microsoft.com/office/drawing/2014/main" id="{7D111D1C-5596-4155-AE9C-3FD0C9847DD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359" name="Text Box 1">
          <a:extLst>
            <a:ext uri="{FF2B5EF4-FFF2-40B4-BE49-F238E27FC236}">
              <a16:creationId xmlns:a16="http://schemas.microsoft.com/office/drawing/2014/main" id="{90C0451A-E815-43FC-A123-07688BA135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360" name="Text Box 1">
          <a:extLst>
            <a:ext uri="{FF2B5EF4-FFF2-40B4-BE49-F238E27FC236}">
              <a16:creationId xmlns:a16="http://schemas.microsoft.com/office/drawing/2014/main" id="{ABBE8D11-D5FE-4B98-9A08-FF814900E8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361" name="Text Box 1">
          <a:extLst>
            <a:ext uri="{FF2B5EF4-FFF2-40B4-BE49-F238E27FC236}">
              <a16:creationId xmlns:a16="http://schemas.microsoft.com/office/drawing/2014/main" id="{C2392900-36A5-48F1-B6D4-E722083AD5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62" name="Text Box 1">
          <a:extLst>
            <a:ext uri="{FF2B5EF4-FFF2-40B4-BE49-F238E27FC236}">
              <a16:creationId xmlns:a16="http://schemas.microsoft.com/office/drawing/2014/main" id="{A432405A-B857-4C3D-8E1B-919087330D5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63" name="Text Box 1">
          <a:extLst>
            <a:ext uri="{FF2B5EF4-FFF2-40B4-BE49-F238E27FC236}">
              <a16:creationId xmlns:a16="http://schemas.microsoft.com/office/drawing/2014/main" id="{C2B1EE48-AB31-4C72-B678-1079BBD76F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64" name="Text Box 1">
          <a:extLst>
            <a:ext uri="{FF2B5EF4-FFF2-40B4-BE49-F238E27FC236}">
              <a16:creationId xmlns:a16="http://schemas.microsoft.com/office/drawing/2014/main" id="{1254CCF6-5F5E-4431-909B-1178995E603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65" name="Text Box 1">
          <a:extLst>
            <a:ext uri="{FF2B5EF4-FFF2-40B4-BE49-F238E27FC236}">
              <a16:creationId xmlns:a16="http://schemas.microsoft.com/office/drawing/2014/main" id="{2BF4DAF2-9A09-4F88-984D-FCA5352D3E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66" name="Text Box 1">
          <a:extLst>
            <a:ext uri="{FF2B5EF4-FFF2-40B4-BE49-F238E27FC236}">
              <a16:creationId xmlns:a16="http://schemas.microsoft.com/office/drawing/2014/main" id="{53E21E1E-3290-4D77-9833-ED2236191F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67" name="Text Box 1">
          <a:extLst>
            <a:ext uri="{FF2B5EF4-FFF2-40B4-BE49-F238E27FC236}">
              <a16:creationId xmlns:a16="http://schemas.microsoft.com/office/drawing/2014/main" id="{7F18112E-4A3E-420C-A272-AD06CF6B7E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68" name="Text Box 1">
          <a:extLst>
            <a:ext uri="{FF2B5EF4-FFF2-40B4-BE49-F238E27FC236}">
              <a16:creationId xmlns:a16="http://schemas.microsoft.com/office/drawing/2014/main" id="{BB03A862-05D7-4A13-B95F-60ADF83299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69" name="Text Box 1">
          <a:extLst>
            <a:ext uri="{FF2B5EF4-FFF2-40B4-BE49-F238E27FC236}">
              <a16:creationId xmlns:a16="http://schemas.microsoft.com/office/drawing/2014/main" id="{03D3B9A1-0B10-428F-B80F-3D9F750767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70" name="Text Box 1">
          <a:extLst>
            <a:ext uri="{FF2B5EF4-FFF2-40B4-BE49-F238E27FC236}">
              <a16:creationId xmlns:a16="http://schemas.microsoft.com/office/drawing/2014/main" id="{B1E09B97-364A-424A-A061-4A71CCED01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71" name="Text Box 1">
          <a:extLst>
            <a:ext uri="{FF2B5EF4-FFF2-40B4-BE49-F238E27FC236}">
              <a16:creationId xmlns:a16="http://schemas.microsoft.com/office/drawing/2014/main" id="{2C29153E-8A6D-40DB-B66E-F9AD2D82BB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72" name="Text Box 1">
          <a:extLst>
            <a:ext uri="{FF2B5EF4-FFF2-40B4-BE49-F238E27FC236}">
              <a16:creationId xmlns:a16="http://schemas.microsoft.com/office/drawing/2014/main" id="{D3EB6A2E-44F1-4C98-97AA-C04B9B91BB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73" name="Text Box 1">
          <a:extLst>
            <a:ext uri="{FF2B5EF4-FFF2-40B4-BE49-F238E27FC236}">
              <a16:creationId xmlns:a16="http://schemas.microsoft.com/office/drawing/2014/main" id="{100A15BE-2740-4AEC-985B-1038C7110C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74" name="Text Box 1">
          <a:extLst>
            <a:ext uri="{FF2B5EF4-FFF2-40B4-BE49-F238E27FC236}">
              <a16:creationId xmlns:a16="http://schemas.microsoft.com/office/drawing/2014/main" id="{278D3641-E9E0-46F0-8262-D99010FD2D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75" name="Text Box 1">
          <a:extLst>
            <a:ext uri="{FF2B5EF4-FFF2-40B4-BE49-F238E27FC236}">
              <a16:creationId xmlns:a16="http://schemas.microsoft.com/office/drawing/2014/main" id="{7595C304-4CBC-4DD2-A378-0048BCB66F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76" name="Text Box 1">
          <a:extLst>
            <a:ext uri="{FF2B5EF4-FFF2-40B4-BE49-F238E27FC236}">
              <a16:creationId xmlns:a16="http://schemas.microsoft.com/office/drawing/2014/main" id="{391BB837-FF20-4F4B-8C28-B939F585ED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77" name="Text Box 1">
          <a:extLst>
            <a:ext uri="{FF2B5EF4-FFF2-40B4-BE49-F238E27FC236}">
              <a16:creationId xmlns:a16="http://schemas.microsoft.com/office/drawing/2014/main" id="{53D61858-FA78-4D9E-8D4F-4603347B1A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78" name="Text Box 1">
          <a:extLst>
            <a:ext uri="{FF2B5EF4-FFF2-40B4-BE49-F238E27FC236}">
              <a16:creationId xmlns:a16="http://schemas.microsoft.com/office/drawing/2014/main" id="{3FB94A7A-A87A-42E7-80BB-22E30F37AE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79" name="Text Box 1">
          <a:extLst>
            <a:ext uri="{FF2B5EF4-FFF2-40B4-BE49-F238E27FC236}">
              <a16:creationId xmlns:a16="http://schemas.microsoft.com/office/drawing/2014/main" id="{B053A534-3541-4617-847C-19FE0CC118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380" name="Text Box 1">
          <a:extLst>
            <a:ext uri="{FF2B5EF4-FFF2-40B4-BE49-F238E27FC236}">
              <a16:creationId xmlns:a16="http://schemas.microsoft.com/office/drawing/2014/main" id="{B8F6C187-086C-469F-9B24-63A6A3B6D76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381" name="Text Box 1">
          <a:extLst>
            <a:ext uri="{FF2B5EF4-FFF2-40B4-BE49-F238E27FC236}">
              <a16:creationId xmlns:a16="http://schemas.microsoft.com/office/drawing/2014/main" id="{EA784CAB-5EB0-4897-AF5A-3459A9E01D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82" name="Text Box 1">
          <a:extLst>
            <a:ext uri="{FF2B5EF4-FFF2-40B4-BE49-F238E27FC236}">
              <a16:creationId xmlns:a16="http://schemas.microsoft.com/office/drawing/2014/main" id="{D30AC738-3147-4E3B-8D5F-0A205F96BE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83" name="Text Box 1">
          <a:extLst>
            <a:ext uri="{FF2B5EF4-FFF2-40B4-BE49-F238E27FC236}">
              <a16:creationId xmlns:a16="http://schemas.microsoft.com/office/drawing/2014/main" id="{F4D88048-AC2E-4B3D-9E61-744502727E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84" name="Text Box 1">
          <a:extLst>
            <a:ext uri="{FF2B5EF4-FFF2-40B4-BE49-F238E27FC236}">
              <a16:creationId xmlns:a16="http://schemas.microsoft.com/office/drawing/2014/main" id="{CDD1F626-6722-4D96-B62D-0B05501065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385" name="Text Box 1">
          <a:extLst>
            <a:ext uri="{FF2B5EF4-FFF2-40B4-BE49-F238E27FC236}">
              <a16:creationId xmlns:a16="http://schemas.microsoft.com/office/drawing/2014/main" id="{4CCD0246-1412-4155-BB4D-ED84A22646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86" name="Text Box 1">
          <a:extLst>
            <a:ext uri="{FF2B5EF4-FFF2-40B4-BE49-F238E27FC236}">
              <a16:creationId xmlns:a16="http://schemas.microsoft.com/office/drawing/2014/main" id="{936FA845-55AB-457D-89DB-AE98CBAD15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87" name="Text Box 1">
          <a:extLst>
            <a:ext uri="{FF2B5EF4-FFF2-40B4-BE49-F238E27FC236}">
              <a16:creationId xmlns:a16="http://schemas.microsoft.com/office/drawing/2014/main" id="{AA1FA9C7-A5CD-4050-8AD3-B4A1C2134C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88" name="Text Box 1">
          <a:extLst>
            <a:ext uri="{FF2B5EF4-FFF2-40B4-BE49-F238E27FC236}">
              <a16:creationId xmlns:a16="http://schemas.microsoft.com/office/drawing/2014/main" id="{50DB32C9-3523-4FFF-95DC-F09A40B941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89" name="Text Box 1">
          <a:extLst>
            <a:ext uri="{FF2B5EF4-FFF2-40B4-BE49-F238E27FC236}">
              <a16:creationId xmlns:a16="http://schemas.microsoft.com/office/drawing/2014/main" id="{010D339B-14BA-447F-B746-8A44E814CE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0" name="Text Box 1">
          <a:extLst>
            <a:ext uri="{FF2B5EF4-FFF2-40B4-BE49-F238E27FC236}">
              <a16:creationId xmlns:a16="http://schemas.microsoft.com/office/drawing/2014/main" id="{7C59B7B9-F6A8-4718-96EA-14ED12AF46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1" name="Text Box 1">
          <a:extLst>
            <a:ext uri="{FF2B5EF4-FFF2-40B4-BE49-F238E27FC236}">
              <a16:creationId xmlns:a16="http://schemas.microsoft.com/office/drawing/2014/main" id="{FCA07943-D96D-48B6-BEE0-EEE7DD6A3E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2" name="Text Box 1">
          <a:extLst>
            <a:ext uri="{FF2B5EF4-FFF2-40B4-BE49-F238E27FC236}">
              <a16:creationId xmlns:a16="http://schemas.microsoft.com/office/drawing/2014/main" id="{77CA0E31-FDC7-4957-B67E-CAC7C14F2E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3" name="Text Box 1">
          <a:extLst>
            <a:ext uri="{FF2B5EF4-FFF2-40B4-BE49-F238E27FC236}">
              <a16:creationId xmlns:a16="http://schemas.microsoft.com/office/drawing/2014/main" id="{BC09EB41-612F-4BBA-AD8D-B311B4CB28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4" name="Text Box 1">
          <a:extLst>
            <a:ext uri="{FF2B5EF4-FFF2-40B4-BE49-F238E27FC236}">
              <a16:creationId xmlns:a16="http://schemas.microsoft.com/office/drawing/2014/main" id="{E984C2BC-06FF-41F0-8940-E53C13F346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5" name="Text Box 1">
          <a:extLst>
            <a:ext uri="{FF2B5EF4-FFF2-40B4-BE49-F238E27FC236}">
              <a16:creationId xmlns:a16="http://schemas.microsoft.com/office/drawing/2014/main" id="{D98F9D1A-EF7C-4D8F-8587-F6D4EF3377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6" name="Text Box 1">
          <a:extLst>
            <a:ext uri="{FF2B5EF4-FFF2-40B4-BE49-F238E27FC236}">
              <a16:creationId xmlns:a16="http://schemas.microsoft.com/office/drawing/2014/main" id="{FB0E7706-9FAD-4600-A969-E1C62D68F7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7" name="Text Box 1">
          <a:extLst>
            <a:ext uri="{FF2B5EF4-FFF2-40B4-BE49-F238E27FC236}">
              <a16:creationId xmlns:a16="http://schemas.microsoft.com/office/drawing/2014/main" id="{E06796B2-782F-4465-A26B-119A7E246A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8" name="Text Box 1">
          <a:extLst>
            <a:ext uri="{FF2B5EF4-FFF2-40B4-BE49-F238E27FC236}">
              <a16:creationId xmlns:a16="http://schemas.microsoft.com/office/drawing/2014/main" id="{7D249646-6178-4D43-914F-0ABB6788DB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399" name="Text Box 1">
          <a:extLst>
            <a:ext uri="{FF2B5EF4-FFF2-40B4-BE49-F238E27FC236}">
              <a16:creationId xmlns:a16="http://schemas.microsoft.com/office/drawing/2014/main" id="{BBA1EEB6-A699-4744-95F5-19AE7DF817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400" name="Text Box 1">
          <a:extLst>
            <a:ext uri="{FF2B5EF4-FFF2-40B4-BE49-F238E27FC236}">
              <a16:creationId xmlns:a16="http://schemas.microsoft.com/office/drawing/2014/main" id="{CC8A6753-4AC0-4F56-B0B8-46D906F26B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401" name="Text Box 1">
          <a:extLst>
            <a:ext uri="{FF2B5EF4-FFF2-40B4-BE49-F238E27FC236}">
              <a16:creationId xmlns:a16="http://schemas.microsoft.com/office/drawing/2014/main" id="{B20A242A-0526-4101-AD58-9EA35A4C94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02" name="Text Box 1">
          <a:extLst>
            <a:ext uri="{FF2B5EF4-FFF2-40B4-BE49-F238E27FC236}">
              <a16:creationId xmlns:a16="http://schemas.microsoft.com/office/drawing/2014/main" id="{291497D4-DEAE-4C26-ACBA-24BD5E85C3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03" name="Text Box 1">
          <a:extLst>
            <a:ext uri="{FF2B5EF4-FFF2-40B4-BE49-F238E27FC236}">
              <a16:creationId xmlns:a16="http://schemas.microsoft.com/office/drawing/2014/main" id="{BF94444C-C870-4634-91B0-3B087334BF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04" name="Text Box 1">
          <a:extLst>
            <a:ext uri="{FF2B5EF4-FFF2-40B4-BE49-F238E27FC236}">
              <a16:creationId xmlns:a16="http://schemas.microsoft.com/office/drawing/2014/main" id="{C0DF93A4-06CB-4DBD-BB25-B8E155C239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05" name="Text Box 1">
          <a:extLst>
            <a:ext uri="{FF2B5EF4-FFF2-40B4-BE49-F238E27FC236}">
              <a16:creationId xmlns:a16="http://schemas.microsoft.com/office/drawing/2014/main" id="{D95B4E29-2BBF-4CE0-9392-3962B1F54AC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06" name="Text Box 1">
          <a:extLst>
            <a:ext uri="{FF2B5EF4-FFF2-40B4-BE49-F238E27FC236}">
              <a16:creationId xmlns:a16="http://schemas.microsoft.com/office/drawing/2014/main" id="{B450C0AC-F302-4DEE-9057-5C7ED802CA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07" name="Text Box 1">
          <a:extLst>
            <a:ext uri="{FF2B5EF4-FFF2-40B4-BE49-F238E27FC236}">
              <a16:creationId xmlns:a16="http://schemas.microsoft.com/office/drawing/2014/main" id="{4F1C7110-50CB-4EB1-B9DA-6AC941B1E8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08" name="Text Box 1">
          <a:extLst>
            <a:ext uri="{FF2B5EF4-FFF2-40B4-BE49-F238E27FC236}">
              <a16:creationId xmlns:a16="http://schemas.microsoft.com/office/drawing/2014/main" id="{6976DC18-DDB5-40B7-9D56-B6D687B28BD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09" name="Text Box 1">
          <a:extLst>
            <a:ext uri="{FF2B5EF4-FFF2-40B4-BE49-F238E27FC236}">
              <a16:creationId xmlns:a16="http://schemas.microsoft.com/office/drawing/2014/main" id="{BEEB1777-4D8D-4A7D-B4FE-C68F14CEF2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10" name="Text Box 1">
          <a:extLst>
            <a:ext uri="{FF2B5EF4-FFF2-40B4-BE49-F238E27FC236}">
              <a16:creationId xmlns:a16="http://schemas.microsoft.com/office/drawing/2014/main" id="{57777011-8418-4A7C-9D1B-2F9410EA24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11" name="Text Box 1">
          <a:extLst>
            <a:ext uri="{FF2B5EF4-FFF2-40B4-BE49-F238E27FC236}">
              <a16:creationId xmlns:a16="http://schemas.microsoft.com/office/drawing/2014/main" id="{0CE7BD69-FFA2-46CD-B013-127ED66B93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12" name="Text Box 1">
          <a:extLst>
            <a:ext uri="{FF2B5EF4-FFF2-40B4-BE49-F238E27FC236}">
              <a16:creationId xmlns:a16="http://schemas.microsoft.com/office/drawing/2014/main" id="{94C88FCE-5CA4-41A5-930B-4E799A72E0E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13" name="Text Box 1">
          <a:extLst>
            <a:ext uri="{FF2B5EF4-FFF2-40B4-BE49-F238E27FC236}">
              <a16:creationId xmlns:a16="http://schemas.microsoft.com/office/drawing/2014/main" id="{0EF707E1-CDDE-41EB-95F4-90D48E3A87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14" name="Text Box 1">
          <a:extLst>
            <a:ext uri="{FF2B5EF4-FFF2-40B4-BE49-F238E27FC236}">
              <a16:creationId xmlns:a16="http://schemas.microsoft.com/office/drawing/2014/main" id="{EB9CCB27-D84E-461F-B813-3A5E843EEF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15" name="Text Box 1">
          <a:extLst>
            <a:ext uri="{FF2B5EF4-FFF2-40B4-BE49-F238E27FC236}">
              <a16:creationId xmlns:a16="http://schemas.microsoft.com/office/drawing/2014/main" id="{D78480A0-925E-4269-8309-9C586274EA1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16" name="Text Box 1">
          <a:extLst>
            <a:ext uri="{FF2B5EF4-FFF2-40B4-BE49-F238E27FC236}">
              <a16:creationId xmlns:a16="http://schemas.microsoft.com/office/drawing/2014/main" id="{36205F3B-DF80-40F8-9E16-3FCFBE70C3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17" name="Text Box 1">
          <a:extLst>
            <a:ext uri="{FF2B5EF4-FFF2-40B4-BE49-F238E27FC236}">
              <a16:creationId xmlns:a16="http://schemas.microsoft.com/office/drawing/2014/main" id="{63F03A2D-4CF6-4301-B413-AF1353646D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18" name="Text Box 1">
          <a:extLst>
            <a:ext uri="{FF2B5EF4-FFF2-40B4-BE49-F238E27FC236}">
              <a16:creationId xmlns:a16="http://schemas.microsoft.com/office/drawing/2014/main" id="{B586216C-BD30-482B-A049-61297A6BC15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19" name="Text Box 1">
          <a:extLst>
            <a:ext uri="{FF2B5EF4-FFF2-40B4-BE49-F238E27FC236}">
              <a16:creationId xmlns:a16="http://schemas.microsoft.com/office/drawing/2014/main" id="{7E7D9DD8-1740-49A4-A1CF-DEF13D803E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20" name="Text Box 1">
          <a:extLst>
            <a:ext uri="{FF2B5EF4-FFF2-40B4-BE49-F238E27FC236}">
              <a16:creationId xmlns:a16="http://schemas.microsoft.com/office/drawing/2014/main" id="{D4075312-EFDF-48D6-A452-D926A0C05E1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21" name="Text Box 1">
          <a:extLst>
            <a:ext uri="{FF2B5EF4-FFF2-40B4-BE49-F238E27FC236}">
              <a16:creationId xmlns:a16="http://schemas.microsoft.com/office/drawing/2014/main" id="{86D58F3B-C8AF-41AE-B8D0-5A5DC4CD22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22" name="Text Box 1">
          <a:extLst>
            <a:ext uri="{FF2B5EF4-FFF2-40B4-BE49-F238E27FC236}">
              <a16:creationId xmlns:a16="http://schemas.microsoft.com/office/drawing/2014/main" id="{2E240D00-7CDE-4EB5-9837-0124962CEB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23" name="Text Box 1">
          <a:extLst>
            <a:ext uri="{FF2B5EF4-FFF2-40B4-BE49-F238E27FC236}">
              <a16:creationId xmlns:a16="http://schemas.microsoft.com/office/drawing/2014/main" id="{05B6A594-5179-4A35-BDCE-2E66DA3EFF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24" name="Text Box 1">
          <a:extLst>
            <a:ext uri="{FF2B5EF4-FFF2-40B4-BE49-F238E27FC236}">
              <a16:creationId xmlns:a16="http://schemas.microsoft.com/office/drawing/2014/main" id="{457FE4B0-CE6C-4EB1-AFD6-1CE63192A7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25" name="Text Box 1">
          <a:extLst>
            <a:ext uri="{FF2B5EF4-FFF2-40B4-BE49-F238E27FC236}">
              <a16:creationId xmlns:a16="http://schemas.microsoft.com/office/drawing/2014/main" id="{0303BDA3-AE4B-480B-BE46-E80E6B1F35C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26" name="Text Box 1">
          <a:extLst>
            <a:ext uri="{FF2B5EF4-FFF2-40B4-BE49-F238E27FC236}">
              <a16:creationId xmlns:a16="http://schemas.microsoft.com/office/drawing/2014/main" id="{D73AD5D8-8F9A-4D32-BCA1-A109596504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27" name="Text Box 1">
          <a:extLst>
            <a:ext uri="{FF2B5EF4-FFF2-40B4-BE49-F238E27FC236}">
              <a16:creationId xmlns:a16="http://schemas.microsoft.com/office/drawing/2014/main" id="{59E7D3E4-FACF-4AF0-969B-4CB3E57DB0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28" name="Text Box 1">
          <a:extLst>
            <a:ext uri="{FF2B5EF4-FFF2-40B4-BE49-F238E27FC236}">
              <a16:creationId xmlns:a16="http://schemas.microsoft.com/office/drawing/2014/main" id="{992374C4-D005-4D14-8238-D94C074EEF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29" name="Text Box 1">
          <a:extLst>
            <a:ext uri="{FF2B5EF4-FFF2-40B4-BE49-F238E27FC236}">
              <a16:creationId xmlns:a16="http://schemas.microsoft.com/office/drawing/2014/main" id="{B4FB2CC6-8613-4E66-B9F9-5C6F294ECF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0" name="Text Box 1">
          <a:extLst>
            <a:ext uri="{FF2B5EF4-FFF2-40B4-BE49-F238E27FC236}">
              <a16:creationId xmlns:a16="http://schemas.microsoft.com/office/drawing/2014/main" id="{F0679FFF-E350-4BC7-BF65-9192036E74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1" name="Text Box 1">
          <a:extLst>
            <a:ext uri="{FF2B5EF4-FFF2-40B4-BE49-F238E27FC236}">
              <a16:creationId xmlns:a16="http://schemas.microsoft.com/office/drawing/2014/main" id="{44A3ADA2-CD38-4898-8710-9545378982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2" name="Text Box 1">
          <a:extLst>
            <a:ext uri="{FF2B5EF4-FFF2-40B4-BE49-F238E27FC236}">
              <a16:creationId xmlns:a16="http://schemas.microsoft.com/office/drawing/2014/main" id="{8B0B2E3F-16F3-426B-9926-849091BC84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3" name="Text Box 1">
          <a:extLst>
            <a:ext uri="{FF2B5EF4-FFF2-40B4-BE49-F238E27FC236}">
              <a16:creationId xmlns:a16="http://schemas.microsoft.com/office/drawing/2014/main" id="{2019E214-B675-4C8A-80A9-F1E94C4E49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34" name="Text Box 1">
          <a:extLst>
            <a:ext uri="{FF2B5EF4-FFF2-40B4-BE49-F238E27FC236}">
              <a16:creationId xmlns:a16="http://schemas.microsoft.com/office/drawing/2014/main" id="{84B91EA6-51D4-48E0-AF9E-2328B59C96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35" name="Text Box 1">
          <a:extLst>
            <a:ext uri="{FF2B5EF4-FFF2-40B4-BE49-F238E27FC236}">
              <a16:creationId xmlns:a16="http://schemas.microsoft.com/office/drawing/2014/main" id="{C2D852D5-44D6-4C90-AB33-9A33DD0704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436" name="Text Box 1">
          <a:extLst>
            <a:ext uri="{FF2B5EF4-FFF2-40B4-BE49-F238E27FC236}">
              <a16:creationId xmlns:a16="http://schemas.microsoft.com/office/drawing/2014/main" id="{6864D749-FB8C-4286-A5D6-3C8823FA615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37" name="Text Box 1">
          <a:extLst>
            <a:ext uri="{FF2B5EF4-FFF2-40B4-BE49-F238E27FC236}">
              <a16:creationId xmlns:a16="http://schemas.microsoft.com/office/drawing/2014/main" id="{2D247751-CF33-4E8A-890F-4B7BA8B64B8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8" name="Text Box 1">
          <a:extLst>
            <a:ext uri="{FF2B5EF4-FFF2-40B4-BE49-F238E27FC236}">
              <a16:creationId xmlns:a16="http://schemas.microsoft.com/office/drawing/2014/main" id="{BD291C55-92B7-400D-BC64-92B4477435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39" name="Text Box 1">
          <a:extLst>
            <a:ext uri="{FF2B5EF4-FFF2-40B4-BE49-F238E27FC236}">
              <a16:creationId xmlns:a16="http://schemas.microsoft.com/office/drawing/2014/main" id="{A219ECD1-D09F-4CC2-9BA5-A300311625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40" name="Text Box 1">
          <a:extLst>
            <a:ext uri="{FF2B5EF4-FFF2-40B4-BE49-F238E27FC236}">
              <a16:creationId xmlns:a16="http://schemas.microsoft.com/office/drawing/2014/main" id="{240A3AE6-C7E7-4117-BBA8-09F1AE71769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41" name="Text Box 1">
          <a:extLst>
            <a:ext uri="{FF2B5EF4-FFF2-40B4-BE49-F238E27FC236}">
              <a16:creationId xmlns:a16="http://schemas.microsoft.com/office/drawing/2014/main" id="{B68C17A2-7BFB-4099-9CC4-1F8E217874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42" name="Text Box 1">
          <a:extLst>
            <a:ext uri="{FF2B5EF4-FFF2-40B4-BE49-F238E27FC236}">
              <a16:creationId xmlns:a16="http://schemas.microsoft.com/office/drawing/2014/main" id="{F83C821A-2AC8-4EBB-85C4-8A03AAACF3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43" name="Text Box 1">
          <a:extLst>
            <a:ext uri="{FF2B5EF4-FFF2-40B4-BE49-F238E27FC236}">
              <a16:creationId xmlns:a16="http://schemas.microsoft.com/office/drawing/2014/main" id="{253F8506-CE7A-4925-960C-FDA9A9A77E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44" name="Text Box 1">
          <a:extLst>
            <a:ext uri="{FF2B5EF4-FFF2-40B4-BE49-F238E27FC236}">
              <a16:creationId xmlns:a16="http://schemas.microsoft.com/office/drawing/2014/main" id="{69043569-8ADF-4887-B13D-12138E00A5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45" name="Text Box 1">
          <a:extLst>
            <a:ext uri="{FF2B5EF4-FFF2-40B4-BE49-F238E27FC236}">
              <a16:creationId xmlns:a16="http://schemas.microsoft.com/office/drawing/2014/main" id="{82873270-7E6A-4241-A392-918671D81F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46" name="Text Box 1">
          <a:extLst>
            <a:ext uri="{FF2B5EF4-FFF2-40B4-BE49-F238E27FC236}">
              <a16:creationId xmlns:a16="http://schemas.microsoft.com/office/drawing/2014/main" id="{49907323-5DB8-402A-ACDE-DB35B6DB18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47" name="Text Box 1">
          <a:extLst>
            <a:ext uri="{FF2B5EF4-FFF2-40B4-BE49-F238E27FC236}">
              <a16:creationId xmlns:a16="http://schemas.microsoft.com/office/drawing/2014/main" id="{31BB088F-7438-49B9-A1E1-64849139E65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48" name="Text Box 1">
          <a:extLst>
            <a:ext uri="{FF2B5EF4-FFF2-40B4-BE49-F238E27FC236}">
              <a16:creationId xmlns:a16="http://schemas.microsoft.com/office/drawing/2014/main" id="{FA48068D-E92D-4070-B7F7-DCF681976E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49" name="Text Box 1">
          <a:extLst>
            <a:ext uri="{FF2B5EF4-FFF2-40B4-BE49-F238E27FC236}">
              <a16:creationId xmlns:a16="http://schemas.microsoft.com/office/drawing/2014/main" id="{2160A025-31DA-415C-9F3A-A8B617FFF51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50" name="Text Box 1">
          <a:extLst>
            <a:ext uri="{FF2B5EF4-FFF2-40B4-BE49-F238E27FC236}">
              <a16:creationId xmlns:a16="http://schemas.microsoft.com/office/drawing/2014/main" id="{8481D36E-89E2-42ED-A40F-C013A73839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51" name="Text Box 1">
          <a:extLst>
            <a:ext uri="{FF2B5EF4-FFF2-40B4-BE49-F238E27FC236}">
              <a16:creationId xmlns:a16="http://schemas.microsoft.com/office/drawing/2014/main" id="{71012A3E-BB0C-4C07-9901-8319CC39E5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52" name="Text Box 1">
          <a:extLst>
            <a:ext uri="{FF2B5EF4-FFF2-40B4-BE49-F238E27FC236}">
              <a16:creationId xmlns:a16="http://schemas.microsoft.com/office/drawing/2014/main" id="{7B3240A9-FA2A-43E2-B401-F024844691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53" name="Text Box 1">
          <a:extLst>
            <a:ext uri="{FF2B5EF4-FFF2-40B4-BE49-F238E27FC236}">
              <a16:creationId xmlns:a16="http://schemas.microsoft.com/office/drawing/2014/main" id="{F442A611-F57A-4D35-8C29-136FF8C280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54" name="Text Box 1">
          <a:extLst>
            <a:ext uri="{FF2B5EF4-FFF2-40B4-BE49-F238E27FC236}">
              <a16:creationId xmlns:a16="http://schemas.microsoft.com/office/drawing/2014/main" id="{4AD24D19-CA4C-4E12-92E6-713FBE7C14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55" name="Text Box 1">
          <a:extLst>
            <a:ext uri="{FF2B5EF4-FFF2-40B4-BE49-F238E27FC236}">
              <a16:creationId xmlns:a16="http://schemas.microsoft.com/office/drawing/2014/main" id="{A42B4063-357B-45E2-AAAD-30B199AF3E8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56" name="Text Box 1">
          <a:extLst>
            <a:ext uri="{FF2B5EF4-FFF2-40B4-BE49-F238E27FC236}">
              <a16:creationId xmlns:a16="http://schemas.microsoft.com/office/drawing/2014/main" id="{CBB5D5B2-5920-4CF4-8C6E-CCA150432E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57" name="Text Box 1">
          <a:extLst>
            <a:ext uri="{FF2B5EF4-FFF2-40B4-BE49-F238E27FC236}">
              <a16:creationId xmlns:a16="http://schemas.microsoft.com/office/drawing/2014/main" id="{AED08572-EB88-46D4-AB1F-8486A7B544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58" name="Text Box 1">
          <a:extLst>
            <a:ext uri="{FF2B5EF4-FFF2-40B4-BE49-F238E27FC236}">
              <a16:creationId xmlns:a16="http://schemas.microsoft.com/office/drawing/2014/main" id="{F9271418-D2B0-458B-9462-19A33B77D4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59" name="Text Box 1">
          <a:extLst>
            <a:ext uri="{FF2B5EF4-FFF2-40B4-BE49-F238E27FC236}">
              <a16:creationId xmlns:a16="http://schemas.microsoft.com/office/drawing/2014/main" id="{6BA9D231-E225-4A6B-9E8E-E9FA95825EF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60" name="Text Box 1">
          <a:extLst>
            <a:ext uri="{FF2B5EF4-FFF2-40B4-BE49-F238E27FC236}">
              <a16:creationId xmlns:a16="http://schemas.microsoft.com/office/drawing/2014/main" id="{A9BDAD73-4DE1-41A4-B4C7-8F6721F00C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61" name="Text Box 1">
          <a:extLst>
            <a:ext uri="{FF2B5EF4-FFF2-40B4-BE49-F238E27FC236}">
              <a16:creationId xmlns:a16="http://schemas.microsoft.com/office/drawing/2014/main" id="{016CA1A8-97D8-4E28-9185-61B8591CEFA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62" name="Text Box 1">
          <a:extLst>
            <a:ext uri="{FF2B5EF4-FFF2-40B4-BE49-F238E27FC236}">
              <a16:creationId xmlns:a16="http://schemas.microsoft.com/office/drawing/2014/main" id="{BAFF6EC0-B494-47A9-972C-CC99BA8AB6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63" name="Text Box 1">
          <a:extLst>
            <a:ext uri="{FF2B5EF4-FFF2-40B4-BE49-F238E27FC236}">
              <a16:creationId xmlns:a16="http://schemas.microsoft.com/office/drawing/2014/main" id="{0585D2B1-B6C1-48EB-A355-CFAA8735AA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64" name="Text Box 1">
          <a:extLst>
            <a:ext uri="{FF2B5EF4-FFF2-40B4-BE49-F238E27FC236}">
              <a16:creationId xmlns:a16="http://schemas.microsoft.com/office/drawing/2014/main" id="{750A8A26-6266-4018-A3B0-AF3D539F7D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65" name="Text Box 1">
          <a:extLst>
            <a:ext uri="{FF2B5EF4-FFF2-40B4-BE49-F238E27FC236}">
              <a16:creationId xmlns:a16="http://schemas.microsoft.com/office/drawing/2014/main" id="{4C6FF964-DB6A-40FF-A7EC-4E71C07170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66" name="Text Box 1">
          <a:extLst>
            <a:ext uri="{FF2B5EF4-FFF2-40B4-BE49-F238E27FC236}">
              <a16:creationId xmlns:a16="http://schemas.microsoft.com/office/drawing/2014/main" id="{ACDED178-4CEF-4C0B-BF70-A00B3FF9A7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67" name="Text Box 1">
          <a:extLst>
            <a:ext uri="{FF2B5EF4-FFF2-40B4-BE49-F238E27FC236}">
              <a16:creationId xmlns:a16="http://schemas.microsoft.com/office/drawing/2014/main" id="{827E24AC-1F9C-4EF6-AC5B-9228031064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68" name="Text Box 1">
          <a:extLst>
            <a:ext uri="{FF2B5EF4-FFF2-40B4-BE49-F238E27FC236}">
              <a16:creationId xmlns:a16="http://schemas.microsoft.com/office/drawing/2014/main" id="{D45C090E-D52A-4168-B179-A9431E0876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69" name="Text Box 1">
          <a:extLst>
            <a:ext uri="{FF2B5EF4-FFF2-40B4-BE49-F238E27FC236}">
              <a16:creationId xmlns:a16="http://schemas.microsoft.com/office/drawing/2014/main" id="{8214EC6C-ABE8-4DB6-8121-B68E716CE2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0" name="Text Box 1">
          <a:extLst>
            <a:ext uri="{FF2B5EF4-FFF2-40B4-BE49-F238E27FC236}">
              <a16:creationId xmlns:a16="http://schemas.microsoft.com/office/drawing/2014/main" id="{587B0501-4BB5-4B80-9E08-D6B93DB992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1" name="Text Box 1">
          <a:extLst>
            <a:ext uri="{FF2B5EF4-FFF2-40B4-BE49-F238E27FC236}">
              <a16:creationId xmlns:a16="http://schemas.microsoft.com/office/drawing/2014/main" id="{8912FC80-076A-4CCA-B992-AC4B0ABC29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2" name="Text Box 1">
          <a:extLst>
            <a:ext uri="{FF2B5EF4-FFF2-40B4-BE49-F238E27FC236}">
              <a16:creationId xmlns:a16="http://schemas.microsoft.com/office/drawing/2014/main" id="{E01E8F67-556D-41F2-935C-6A76F0A0A5D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3" name="Text Box 1">
          <a:extLst>
            <a:ext uri="{FF2B5EF4-FFF2-40B4-BE49-F238E27FC236}">
              <a16:creationId xmlns:a16="http://schemas.microsoft.com/office/drawing/2014/main" id="{CC0A3AC9-2241-459A-98D7-C9EC0537D38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74" name="Text Box 1">
          <a:extLst>
            <a:ext uri="{FF2B5EF4-FFF2-40B4-BE49-F238E27FC236}">
              <a16:creationId xmlns:a16="http://schemas.microsoft.com/office/drawing/2014/main" id="{687B3743-19AB-4F75-8C8E-69C10C9540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75" name="Text Box 1">
          <a:extLst>
            <a:ext uri="{FF2B5EF4-FFF2-40B4-BE49-F238E27FC236}">
              <a16:creationId xmlns:a16="http://schemas.microsoft.com/office/drawing/2014/main" id="{0D1E2A6B-DCBE-4E67-84A5-E6ED961DCA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76" name="Text Box 1">
          <a:extLst>
            <a:ext uri="{FF2B5EF4-FFF2-40B4-BE49-F238E27FC236}">
              <a16:creationId xmlns:a16="http://schemas.microsoft.com/office/drawing/2014/main" id="{2BB0E25B-E661-462E-A054-54424CC92F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77" name="Text Box 1">
          <a:extLst>
            <a:ext uri="{FF2B5EF4-FFF2-40B4-BE49-F238E27FC236}">
              <a16:creationId xmlns:a16="http://schemas.microsoft.com/office/drawing/2014/main" id="{D274A93F-3DB1-4A25-9A8A-82F64BB417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8" name="Text Box 1">
          <a:extLst>
            <a:ext uri="{FF2B5EF4-FFF2-40B4-BE49-F238E27FC236}">
              <a16:creationId xmlns:a16="http://schemas.microsoft.com/office/drawing/2014/main" id="{01F2ED23-26AA-4772-B666-06353D99FD4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79" name="Text Box 1">
          <a:extLst>
            <a:ext uri="{FF2B5EF4-FFF2-40B4-BE49-F238E27FC236}">
              <a16:creationId xmlns:a16="http://schemas.microsoft.com/office/drawing/2014/main" id="{3BE146C3-DFF5-4964-9AF8-1B1CD2EB12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80" name="Text Box 1">
          <a:extLst>
            <a:ext uri="{FF2B5EF4-FFF2-40B4-BE49-F238E27FC236}">
              <a16:creationId xmlns:a16="http://schemas.microsoft.com/office/drawing/2014/main" id="{46F94449-AE0E-473E-8488-AF1E0B8EFD0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81" name="Text Box 1">
          <a:extLst>
            <a:ext uri="{FF2B5EF4-FFF2-40B4-BE49-F238E27FC236}">
              <a16:creationId xmlns:a16="http://schemas.microsoft.com/office/drawing/2014/main" id="{26BDC031-BDF9-450F-916F-CA9CDF8F300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82" name="Text Box 1">
          <a:extLst>
            <a:ext uri="{FF2B5EF4-FFF2-40B4-BE49-F238E27FC236}">
              <a16:creationId xmlns:a16="http://schemas.microsoft.com/office/drawing/2014/main" id="{815A7E29-FEB0-46B2-A926-AF7BCA1952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83" name="Text Box 1">
          <a:extLst>
            <a:ext uri="{FF2B5EF4-FFF2-40B4-BE49-F238E27FC236}">
              <a16:creationId xmlns:a16="http://schemas.microsoft.com/office/drawing/2014/main" id="{64AA1A3D-A9C6-43B4-A6DB-556EE14A07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84" name="Text Box 1">
          <a:extLst>
            <a:ext uri="{FF2B5EF4-FFF2-40B4-BE49-F238E27FC236}">
              <a16:creationId xmlns:a16="http://schemas.microsoft.com/office/drawing/2014/main" id="{83BCD926-6AD8-4A10-85B8-B9FDD5BEC3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85" name="Text Box 1">
          <a:extLst>
            <a:ext uri="{FF2B5EF4-FFF2-40B4-BE49-F238E27FC236}">
              <a16:creationId xmlns:a16="http://schemas.microsoft.com/office/drawing/2014/main" id="{4D426899-5C8F-4644-AA7E-71996326FA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86" name="Text Box 1">
          <a:extLst>
            <a:ext uri="{FF2B5EF4-FFF2-40B4-BE49-F238E27FC236}">
              <a16:creationId xmlns:a16="http://schemas.microsoft.com/office/drawing/2014/main" id="{415844E2-603E-4504-B368-841381445B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87" name="Text Box 1">
          <a:extLst>
            <a:ext uri="{FF2B5EF4-FFF2-40B4-BE49-F238E27FC236}">
              <a16:creationId xmlns:a16="http://schemas.microsoft.com/office/drawing/2014/main" id="{B132B30C-72A8-48AA-8741-8F85F96B97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88" name="Text Box 1">
          <a:extLst>
            <a:ext uri="{FF2B5EF4-FFF2-40B4-BE49-F238E27FC236}">
              <a16:creationId xmlns:a16="http://schemas.microsoft.com/office/drawing/2014/main" id="{FD0E66CE-C9A2-4D01-BA47-ACCF91A022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89" name="Text Box 1">
          <a:extLst>
            <a:ext uri="{FF2B5EF4-FFF2-40B4-BE49-F238E27FC236}">
              <a16:creationId xmlns:a16="http://schemas.microsoft.com/office/drawing/2014/main" id="{E687937A-DE89-4CC4-97A6-87A54FB5D7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90" name="Text Box 1">
          <a:extLst>
            <a:ext uri="{FF2B5EF4-FFF2-40B4-BE49-F238E27FC236}">
              <a16:creationId xmlns:a16="http://schemas.microsoft.com/office/drawing/2014/main" id="{44C83885-1A5D-4836-87EF-86DF3FB02D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91" name="Text Box 1">
          <a:extLst>
            <a:ext uri="{FF2B5EF4-FFF2-40B4-BE49-F238E27FC236}">
              <a16:creationId xmlns:a16="http://schemas.microsoft.com/office/drawing/2014/main" id="{5E4767BA-A658-467D-946F-FBCBD04DB1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92" name="Text Box 1">
          <a:extLst>
            <a:ext uri="{FF2B5EF4-FFF2-40B4-BE49-F238E27FC236}">
              <a16:creationId xmlns:a16="http://schemas.microsoft.com/office/drawing/2014/main" id="{78855053-3CD3-4FC4-B507-F0BDB84E91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93" name="Text Box 1">
          <a:extLst>
            <a:ext uri="{FF2B5EF4-FFF2-40B4-BE49-F238E27FC236}">
              <a16:creationId xmlns:a16="http://schemas.microsoft.com/office/drawing/2014/main" id="{76497F05-59F2-4E0A-84B7-81AC908624F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94" name="Text Box 1">
          <a:extLst>
            <a:ext uri="{FF2B5EF4-FFF2-40B4-BE49-F238E27FC236}">
              <a16:creationId xmlns:a16="http://schemas.microsoft.com/office/drawing/2014/main" id="{786D6946-66C8-4145-AB39-99B1C29EB0C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95" name="Text Box 1">
          <a:extLst>
            <a:ext uri="{FF2B5EF4-FFF2-40B4-BE49-F238E27FC236}">
              <a16:creationId xmlns:a16="http://schemas.microsoft.com/office/drawing/2014/main" id="{CC0840AE-5421-4033-9770-0F124F9751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96" name="Text Box 1">
          <a:extLst>
            <a:ext uri="{FF2B5EF4-FFF2-40B4-BE49-F238E27FC236}">
              <a16:creationId xmlns:a16="http://schemas.microsoft.com/office/drawing/2014/main" id="{26A82904-6838-48D0-A166-0A4942D706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497" name="Text Box 1">
          <a:extLst>
            <a:ext uri="{FF2B5EF4-FFF2-40B4-BE49-F238E27FC236}">
              <a16:creationId xmlns:a16="http://schemas.microsoft.com/office/drawing/2014/main" id="{54FFC698-36ED-4A0C-A4CA-C3EF4935431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498" name="Text Box 1">
          <a:extLst>
            <a:ext uri="{FF2B5EF4-FFF2-40B4-BE49-F238E27FC236}">
              <a16:creationId xmlns:a16="http://schemas.microsoft.com/office/drawing/2014/main" id="{47BC65D7-5A29-434A-BC9B-6F5AE9D80FE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499" name="Text Box 1">
          <a:extLst>
            <a:ext uri="{FF2B5EF4-FFF2-40B4-BE49-F238E27FC236}">
              <a16:creationId xmlns:a16="http://schemas.microsoft.com/office/drawing/2014/main" id="{D54191E0-0F5B-4037-B718-E2117D1C8E8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00" name="Text Box 1">
          <a:extLst>
            <a:ext uri="{FF2B5EF4-FFF2-40B4-BE49-F238E27FC236}">
              <a16:creationId xmlns:a16="http://schemas.microsoft.com/office/drawing/2014/main" id="{3CACDD15-133D-469E-A6B4-68B702D0DE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01" name="Text Box 1">
          <a:extLst>
            <a:ext uri="{FF2B5EF4-FFF2-40B4-BE49-F238E27FC236}">
              <a16:creationId xmlns:a16="http://schemas.microsoft.com/office/drawing/2014/main" id="{754D0127-A7A0-429D-ADCE-244F4B7B24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02" name="Text Box 1">
          <a:extLst>
            <a:ext uri="{FF2B5EF4-FFF2-40B4-BE49-F238E27FC236}">
              <a16:creationId xmlns:a16="http://schemas.microsoft.com/office/drawing/2014/main" id="{F802FC0E-64C6-47A8-9896-6182C80480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03" name="Text Box 1">
          <a:extLst>
            <a:ext uri="{FF2B5EF4-FFF2-40B4-BE49-F238E27FC236}">
              <a16:creationId xmlns:a16="http://schemas.microsoft.com/office/drawing/2014/main" id="{80B19FA6-F79A-4B80-AC38-1BA88AE558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04" name="Text Box 1">
          <a:extLst>
            <a:ext uri="{FF2B5EF4-FFF2-40B4-BE49-F238E27FC236}">
              <a16:creationId xmlns:a16="http://schemas.microsoft.com/office/drawing/2014/main" id="{7C5CC1FE-69C9-401C-85BC-691C6FF289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05" name="Text Box 1">
          <a:extLst>
            <a:ext uri="{FF2B5EF4-FFF2-40B4-BE49-F238E27FC236}">
              <a16:creationId xmlns:a16="http://schemas.microsoft.com/office/drawing/2014/main" id="{0720753B-36F2-4A87-9F65-89A18428DD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06" name="Text Box 1">
          <a:extLst>
            <a:ext uri="{FF2B5EF4-FFF2-40B4-BE49-F238E27FC236}">
              <a16:creationId xmlns:a16="http://schemas.microsoft.com/office/drawing/2014/main" id="{E0D0EB09-7801-418B-8AEE-B171EDA75F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07" name="Text Box 1">
          <a:extLst>
            <a:ext uri="{FF2B5EF4-FFF2-40B4-BE49-F238E27FC236}">
              <a16:creationId xmlns:a16="http://schemas.microsoft.com/office/drawing/2014/main" id="{78C7B4D1-226D-401C-B124-DB29BCD15C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08" name="Text Box 1">
          <a:extLst>
            <a:ext uri="{FF2B5EF4-FFF2-40B4-BE49-F238E27FC236}">
              <a16:creationId xmlns:a16="http://schemas.microsoft.com/office/drawing/2014/main" id="{03534D93-D7AB-43AD-B162-0E1273410E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09" name="Text Box 1">
          <a:extLst>
            <a:ext uri="{FF2B5EF4-FFF2-40B4-BE49-F238E27FC236}">
              <a16:creationId xmlns:a16="http://schemas.microsoft.com/office/drawing/2014/main" id="{4F35C246-5745-455D-891F-C4C4C0AE00D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10" name="Text Box 1">
          <a:extLst>
            <a:ext uri="{FF2B5EF4-FFF2-40B4-BE49-F238E27FC236}">
              <a16:creationId xmlns:a16="http://schemas.microsoft.com/office/drawing/2014/main" id="{2CC3CF4B-9F06-4323-BB08-0891B74EAB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11" name="Text Box 1">
          <a:extLst>
            <a:ext uri="{FF2B5EF4-FFF2-40B4-BE49-F238E27FC236}">
              <a16:creationId xmlns:a16="http://schemas.microsoft.com/office/drawing/2014/main" id="{D49E5A8F-4E9E-4F97-A8B8-35196AA5B9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12" name="Text Box 1">
          <a:extLst>
            <a:ext uri="{FF2B5EF4-FFF2-40B4-BE49-F238E27FC236}">
              <a16:creationId xmlns:a16="http://schemas.microsoft.com/office/drawing/2014/main" id="{9EE8C23F-D659-44D6-81F3-D176A27B0A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13" name="Text Box 1">
          <a:extLst>
            <a:ext uri="{FF2B5EF4-FFF2-40B4-BE49-F238E27FC236}">
              <a16:creationId xmlns:a16="http://schemas.microsoft.com/office/drawing/2014/main" id="{F5AF678F-32C3-4D64-BAFD-1888D8CBB4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14" name="Text Box 1">
          <a:extLst>
            <a:ext uri="{FF2B5EF4-FFF2-40B4-BE49-F238E27FC236}">
              <a16:creationId xmlns:a16="http://schemas.microsoft.com/office/drawing/2014/main" id="{66B08D55-1007-4C23-9C6F-BFD163D3AC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15" name="Text Box 1">
          <a:extLst>
            <a:ext uri="{FF2B5EF4-FFF2-40B4-BE49-F238E27FC236}">
              <a16:creationId xmlns:a16="http://schemas.microsoft.com/office/drawing/2014/main" id="{BDE27ACE-DA46-4421-8DE4-907F53DBE3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16" name="Text Box 1">
          <a:extLst>
            <a:ext uri="{FF2B5EF4-FFF2-40B4-BE49-F238E27FC236}">
              <a16:creationId xmlns:a16="http://schemas.microsoft.com/office/drawing/2014/main" id="{51B064BB-CC3A-49B1-85AA-C1902078AC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17" name="Text Box 1">
          <a:extLst>
            <a:ext uri="{FF2B5EF4-FFF2-40B4-BE49-F238E27FC236}">
              <a16:creationId xmlns:a16="http://schemas.microsoft.com/office/drawing/2014/main" id="{E07C72FA-2960-43AE-B777-9DEF4738FA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18" name="Text Box 1">
          <a:extLst>
            <a:ext uri="{FF2B5EF4-FFF2-40B4-BE49-F238E27FC236}">
              <a16:creationId xmlns:a16="http://schemas.microsoft.com/office/drawing/2014/main" id="{2461945A-226F-4C2E-9C38-59722E1770A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19" name="Text Box 1">
          <a:extLst>
            <a:ext uri="{FF2B5EF4-FFF2-40B4-BE49-F238E27FC236}">
              <a16:creationId xmlns:a16="http://schemas.microsoft.com/office/drawing/2014/main" id="{615BE32E-2CEC-46F8-B4AF-A1223E8174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20" name="Text Box 1">
          <a:extLst>
            <a:ext uri="{FF2B5EF4-FFF2-40B4-BE49-F238E27FC236}">
              <a16:creationId xmlns:a16="http://schemas.microsoft.com/office/drawing/2014/main" id="{E5E240CD-A3B1-442C-A43E-5920936EDD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21" name="Text Box 1">
          <a:extLst>
            <a:ext uri="{FF2B5EF4-FFF2-40B4-BE49-F238E27FC236}">
              <a16:creationId xmlns:a16="http://schemas.microsoft.com/office/drawing/2014/main" id="{E79192D3-49EB-48CC-8C5E-F3D1F8FBF1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22" name="Text Box 1">
          <a:extLst>
            <a:ext uri="{FF2B5EF4-FFF2-40B4-BE49-F238E27FC236}">
              <a16:creationId xmlns:a16="http://schemas.microsoft.com/office/drawing/2014/main" id="{BB631043-3CCE-48F0-9B84-71D66BDEDD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23" name="Text Box 1">
          <a:extLst>
            <a:ext uri="{FF2B5EF4-FFF2-40B4-BE49-F238E27FC236}">
              <a16:creationId xmlns:a16="http://schemas.microsoft.com/office/drawing/2014/main" id="{80907673-50B9-4D81-A19F-1B710FB39D8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24" name="Text Box 1">
          <a:extLst>
            <a:ext uri="{FF2B5EF4-FFF2-40B4-BE49-F238E27FC236}">
              <a16:creationId xmlns:a16="http://schemas.microsoft.com/office/drawing/2014/main" id="{C5CDC28D-10E2-4217-AF0E-65AF76F2685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25" name="Text Box 1">
          <a:extLst>
            <a:ext uri="{FF2B5EF4-FFF2-40B4-BE49-F238E27FC236}">
              <a16:creationId xmlns:a16="http://schemas.microsoft.com/office/drawing/2014/main" id="{4F3A3B89-38B5-47B5-938C-B05D650324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26" name="Text Box 1">
          <a:extLst>
            <a:ext uri="{FF2B5EF4-FFF2-40B4-BE49-F238E27FC236}">
              <a16:creationId xmlns:a16="http://schemas.microsoft.com/office/drawing/2014/main" id="{1AEC1542-2519-44E6-BF19-F408BF92DF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27" name="Text Box 1">
          <a:extLst>
            <a:ext uri="{FF2B5EF4-FFF2-40B4-BE49-F238E27FC236}">
              <a16:creationId xmlns:a16="http://schemas.microsoft.com/office/drawing/2014/main" id="{F9AEECCA-A856-4AB5-BD07-2E6A8B0B86A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28" name="Text Box 1">
          <a:extLst>
            <a:ext uri="{FF2B5EF4-FFF2-40B4-BE49-F238E27FC236}">
              <a16:creationId xmlns:a16="http://schemas.microsoft.com/office/drawing/2014/main" id="{067C965E-977D-495E-BC0F-155602657A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29" name="Text Box 1">
          <a:extLst>
            <a:ext uri="{FF2B5EF4-FFF2-40B4-BE49-F238E27FC236}">
              <a16:creationId xmlns:a16="http://schemas.microsoft.com/office/drawing/2014/main" id="{45C459E0-A924-4FF7-8E29-674944F911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30" name="Text Box 1">
          <a:extLst>
            <a:ext uri="{FF2B5EF4-FFF2-40B4-BE49-F238E27FC236}">
              <a16:creationId xmlns:a16="http://schemas.microsoft.com/office/drawing/2014/main" id="{31028D10-E3D9-4C17-BDE5-48DF26A13C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31" name="Text Box 1">
          <a:extLst>
            <a:ext uri="{FF2B5EF4-FFF2-40B4-BE49-F238E27FC236}">
              <a16:creationId xmlns:a16="http://schemas.microsoft.com/office/drawing/2014/main" id="{6F085F8A-12C8-413C-A3DE-361EDBDAC2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32" name="Text Box 1">
          <a:extLst>
            <a:ext uri="{FF2B5EF4-FFF2-40B4-BE49-F238E27FC236}">
              <a16:creationId xmlns:a16="http://schemas.microsoft.com/office/drawing/2014/main" id="{C498A4FC-D9E8-4FB0-9077-054B8D07C0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33" name="Text Box 1">
          <a:extLst>
            <a:ext uri="{FF2B5EF4-FFF2-40B4-BE49-F238E27FC236}">
              <a16:creationId xmlns:a16="http://schemas.microsoft.com/office/drawing/2014/main" id="{1119BCE6-60C6-47A2-8E20-66CF284678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34" name="Text Box 1">
          <a:extLst>
            <a:ext uri="{FF2B5EF4-FFF2-40B4-BE49-F238E27FC236}">
              <a16:creationId xmlns:a16="http://schemas.microsoft.com/office/drawing/2014/main" id="{DD5A25EA-36A7-4E6E-B6E6-39A3F50E5F3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35" name="Text Box 1">
          <a:extLst>
            <a:ext uri="{FF2B5EF4-FFF2-40B4-BE49-F238E27FC236}">
              <a16:creationId xmlns:a16="http://schemas.microsoft.com/office/drawing/2014/main" id="{5750AFE9-60A2-4BDE-9A7B-C5112378E0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36" name="Text Box 1">
          <a:extLst>
            <a:ext uri="{FF2B5EF4-FFF2-40B4-BE49-F238E27FC236}">
              <a16:creationId xmlns:a16="http://schemas.microsoft.com/office/drawing/2014/main" id="{9F953DFA-DA7C-4CDE-B8F7-716E6DA372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37" name="Text Box 1">
          <a:extLst>
            <a:ext uri="{FF2B5EF4-FFF2-40B4-BE49-F238E27FC236}">
              <a16:creationId xmlns:a16="http://schemas.microsoft.com/office/drawing/2014/main" id="{8DA21CA2-F6B9-4835-8D42-97E3FD451D0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38" name="Text Box 1">
          <a:extLst>
            <a:ext uri="{FF2B5EF4-FFF2-40B4-BE49-F238E27FC236}">
              <a16:creationId xmlns:a16="http://schemas.microsoft.com/office/drawing/2014/main" id="{8BB68E1E-1F21-4BC8-8851-DEE5147F44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39" name="Text Box 1">
          <a:extLst>
            <a:ext uri="{FF2B5EF4-FFF2-40B4-BE49-F238E27FC236}">
              <a16:creationId xmlns:a16="http://schemas.microsoft.com/office/drawing/2014/main" id="{C8A9EB4F-249C-4017-A2ED-009FD7B867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0" name="Text Box 1">
          <a:extLst>
            <a:ext uri="{FF2B5EF4-FFF2-40B4-BE49-F238E27FC236}">
              <a16:creationId xmlns:a16="http://schemas.microsoft.com/office/drawing/2014/main" id="{4993ED1A-CC51-4899-BF0D-A6F4C5F190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1" name="Text Box 1">
          <a:extLst>
            <a:ext uri="{FF2B5EF4-FFF2-40B4-BE49-F238E27FC236}">
              <a16:creationId xmlns:a16="http://schemas.microsoft.com/office/drawing/2014/main" id="{AA62F905-E04A-4B75-91F2-A6FC8047B6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2" name="Text Box 1">
          <a:extLst>
            <a:ext uri="{FF2B5EF4-FFF2-40B4-BE49-F238E27FC236}">
              <a16:creationId xmlns:a16="http://schemas.microsoft.com/office/drawing/2014/main" id="{9D23580E-D6EB-4548-9865-ED1BB373F1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3" name="Text Box 1">
          <a:extLst>
            <a:ext uri="{FF2B5EF4-FFF2-40B4-BE49-F238E27FC236}">
              <a16:creationId xmlns:a16="http://schemas.microsoft.com/office/drawing/2014/main" id="{5A0FA3B2-D11B-4292-B783-C701C9E8C64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4" name="Text Box 1">
          <a:extLst>
            <a:ext uri="{FF2B5EF4-FFF2-40B4-BE49-F238E27FC236}">
              <a16:creationId xmlns:a16="http://schemas.microsoft.com/office/drawing/2014/main" id="{CA438258-2754-43C9-8AA8-49549B8851A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5" name="Text Box 1">
          <a:extLst>
            <a:ext uri="{FF2B5EF4-FFF2-40B4-BE49-F238E27FC236}">
              <a16:creationId xmlns:a16="http://schemas.microsoft.com/office/drawing/2014/main" id="{85445A53-0912-4F3A-B1DD-BBAA9F0453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6" name="Text Box 1">
          <a:extLst>
            <a:ext uri="{FF2B5EF4-FFF2-40B4-BE49-F238E27FC236}">
              <a16:creationId xmlns:a16="http://schemas.microsoft.com/office/drawing/2014/main" id="{76A4A545-EB21-4C70-AD07-78B9FC5C234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7" name="Text Box 1">
          <a:extLst>
            <a:ext uri="{FF2B5EF4-FFF2-40B4-BE49-F238E27FC236}">
              <a16:creationId xmlns:a16="http://schemas.microsoft.com/office/drawing/2014/main" id="{6A8E2D3C-E292-4558-AAEA-B899201C794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8" name="Text Box 1">
          <a:extLst>
            <a:ext uri="{FF2B5EF4-FFF2-40B4-BE49-F238E27FC236}">
              <a16:creationId xmlns:a16="http://schemas.microsoft.com/office/drawing/2014/main" id="{2F821146-2520-4357-9428-54E15CE4C1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49" name="Text Box 1">
          <a:extLst>
            <a:ext uri="{FF2B5EF4-FFF2-40B4-BE49-F238E27FC236}">
              <a16:creationId xmlns:a16="http://schemas.microsoft.com/office/drawing/2014/main" id="{3839598B-E09E-4480-ACF8-6547BD7B5C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50" name="Text Box 1">
          <a:extLst>
            <a:ext uri="{FF2B5EF4-FFF2-40B4-BE49-F238E27FC236}">
              <a16:creationId xmlns:a16="http://schemas.microsoft.com/office/drawing/2014/main" id="{190F4B78-5798-4329-B76B-1F923C89585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51" name="Text Box 1">
          <a:extLst>
            <a:ext uri="{FF2B5EF4-FFF2-40B4-BE49-F238E27FC236}">
              <a16:creationId xmlns:a16="http://schemas.microsoft.com/office/drawing/2014/main" id="{1266DCF7-FCAD-48B1-B197-EBD1FE5ED1C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52" name="Text Box 1">
          <a:extLst>
            <a:ext uri="{FF2B5EF4-FFF2-40B4-BE49-F238E27FC236}">
              <a16:creationId xmlns:a16="http://schemas.microsoft.com/office/drawing/2014/main" id="{4AC9D690-FA8D-4E6A-B030-2C2AE798D28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553" name="Text Box 1">
          <a:extLst>
            <a:ext uri="{FF2B5EF4-FFF2-40B4-BE49-F238E27FC236}">
              <a16:creationId xmlns:a16="http://schemas.microsoft.com/office/drawing/2014/main" id="{8D1D602D-06A5-49E2-B18D-256BBE7FB9B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54" name="Text Box 1">
          <a:extLst>
            <a:ext uri="{FF2B5EF4-FFF2-40B4-BE49-F238E27FC236}">
              <a16:creationId xmlns:a16="http://schemas.microsoft.com/office/drawing/2014/main" id="{F82910A6-2F9B-400A-86E0-AF49147956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55" name="Text Box 1">
          <a:extLst>
            <a:ext uri="{FF2B5EF4-FFF2-40B4-BE49-F238E27FC236}">
              <a16:creationId xmlns:a16="http://schemas.microsoft.com/office/drawing/2014/main" id="{B93E8AFA-09C7-4E97-B084-A396D4C6134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56" name="Text Box 1">
          <a:extLst>
            <a:ext uri="{FF2B5EF4-FFF2-40B4-BE49-F238E27FC236}">
              <a16:creationId xmlns:a16="http://schemas.microsoft.com/office/drawing/2014/main" id="{6013095D-E127-42E2-A83C-DCDFB140F84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57" name="Text Box 1">
          <a:extLst>
            <a:ext uri="{FF2B5EF4-FFF2-40B4-BE49-F238E27FC236}">
              <a16:creationId xmlns:a16="http://schemas.microsoft.com/office/drawing/2014/main" id="{09E2AA1F-8873-4EA0-8C11-FEE8167CB34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58" name="Text Box 1">
          <a:extLst>
            <a:ext uri="{FF2B5EF4-FFF2-40B4-BE49-F238E27FC236}">
              <a16:creationId xmlns:a16="http://schemas.microsoft.com/office/drawing/2014/main" id="{40EDAECA-CEF0-41B1-948F-9F729B35C21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59" name="Text Box 1">
          <a:extLst>
            <a:ext uri="{FF2B5EF4-FFF2-40B4-BE49-F238E27FC236}">
              <a16:creationId xmlns:a16="http://schemas.microsoft.com/office/drawing/2014/main" id="{639C21BB-E618-496B-9DB3-75B0077FF2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0" name="Text Box 1">
          <a:extLst>
            <a:ext uri="{FF2B5EF4-FFF2-40B4-BE49-F238E27FC236}">
              <a16:creationId xmlns:a16="http://schemas.microsoft.com/office/drawing/2014/main" id="{EF1C0BED-A698-4253-95F9-DC4876FE06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1" name="Text Box 1">
          <a:extLst>
            <a:ext uri="{FF2B5EF4-FFF2-40B4-BE49-F238E27FC236}">
              <a16:creationId xmlns:a16="http://schemas.microsoft.com/office/drawing/2014/main" id="{73FB7275-7FBD-48F2-9658-7E46B684B6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62" name="Text Box 1">
          <a:extLst>
            <a:ext uri="{FF2B5EF4-FFF2-40B4-BE49-F238E27FC236}">
              <a16:creationId xmlns:a16="http://schemas.microsoft.com/office/drawing/2014/main" id="{2E2D49D8-B4D6-4E9B-BE75-1A40F65739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63" name="Text Box 1">
          <a:extLst>
            <a:ext uri="{FF2B5EF4-FFF2-40B4-BE49-F238E27FC236}">
              <a16:creationId xmlns:a16="http://schemas.microsoft.com/office/drawing/2014/main" id="{4CEBB2DE-E0F0-4551-A97D-52F2757C6DA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64" name="Text Box 1">
          <a:extLst>
            <a:ext uri="{FF2B5EF4-FFF2-40B4-BE49-F238E27FC236}">
              <a16:creationId xmlns:a16="http://schemas.microsoft.com/office/drawing/2014/main" id="{F2A0AA13-EBA1-4C7A-97FC-58BFF068AB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65" name="Text Box 1">
          <a:extLst>
            <a:ext uri="{FF2B5EF4-FFF2-40B4-BE49-F238E27FC236}">
              <a16:creationId xmlns:a16="http://schemas.microsoft.com/office/drawing/2014/main" id="{2774E003-33E0-4D1B-8827-6262205F02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6" name="Text Box 1">
          <a:extLst>
            <a:ext uri="{FF2B5EF4-FFF2-40B4-BE49-F238E27FC236}">
              <a16:creationId xmlns:a16="http://schemas.microsoft.com/office/drawing/2014/main" id="{B7FCE950-CD3A-4F21-8BDA-3898E6E98C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7" name="Text Box 1">
          <a:extLst>
            <a:ext uri="{FF2B5EF4-FFF2-40B4-BE49-F238E27FC236}">
              <a16:creationId xmlns:a16="http://schemas.microsoft.com/office/drawing/2014/main" id="{3F50CFB3-4075-40AB-880E-8054B84A3C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8" name="Text Box 1">
          <a:extLst>
            <a:ext uri="{FF2B5EF4-FFF2-40B4-BE49-F238E27FC236}">
              <a16:creationId xmlns:a16="http://schemas.microsoft.com/office/drawing/2014/main" id="{4BB206B1-88E6-4E85-91F4-531A415312A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69" name="Text Box 1">
          <a:extLst>
            <a:ext uri="{FF2B5EF4-FFF2-40B4-BE49-F238E27FC236}">
              <a16:creationId xmlns:a16="http://schemas.microsoft.com/office/drawing/2014/main" id="{470C1DCF-13E2-4107-B237-78D04FDDB2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70" name="Text Box 1">
          <a:extLst>
            <a:ext uri="{FF2B5EF4-FFF2-40B4-BE49-F238E27FC236}">
              <a16:creationId xmlns:a16="http://schemas.microsoft.com/office/drawing/2014/main" id="{F9A16BB2-351F-4706-BB0A-D4B77406810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71" name="Text Box 1">
          <a:extLst>
            <a:ext uri="{FF2B5EF4-FFF2-40B4-BE49-F238E27FC236}">
              <a16:creationId xmlns:a16="http://schemas.microsoft.com/office/drawing/2014/main" id="{1AD75164-2E47-4FCA-A613-C35C857819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72" name="Text Box 1">
          <a:extLst>
            <a:ext uri="{FF2B5EF4-FFF2-40B4-BE49-F238E27FC236}">
              <a16:creationId xmlns:a16="http://schemas.microsoft.com/office/drawing/2014/main" id="{AF6DA214-95A0-41D4-8914-459D04BEF6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73" name="Text Box 1">
          <a:extLst>
            <a:ext uri="{FF2B5EF4-FFF2-40B4-BE49-F238E27FC236}">
              <a16:creationId xmlns:a16="http://schemas.microsoft.com/office/drawing/2014/main" id="{7619BFB8-4E0B-48C9-A19B-1E1CDB58B9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74" name="Text Box 1">
          <a:extLst>
            <a:ext uri="{FF2B5EF4-FFF2-40B4-BE49-F238E27FC236}">
              <a16:creationId xmlns:a16="http://schemas.microsoft.com/office/drawing/2014/main" id="{0527C7EB-A7E7-4E6C-A714-9C0D1A863A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75" name="Text Box 1">
          <a:extLst>
            <a:ext uri="{FF2B5EF4-FFF2-40B4-BE49-F238E27FC236}">
              <a16:creationId xmlns:a16="http://schemas.microsoft.com/office/drawing/2014/main" id="{AEBCFCA1-7E74-4780-8A90-8F173B40A3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76" name="Text Box 1">
          <a:extLst>
            <a:ext uri="{FF2B5EF4-FFF2-40B4-BE49-F238E27FC236}">
              <a16:creationId xmlns:a16="http://schemas.microsoft.com/office/drawing/2014/main" id="{3354652C-A7BC-4E96-9522-9F726F0ED4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77" name="Text Box 1">
          <a:extLst>
            <a:ext uri="{FF2B5EF4-FFF2-40B4-BE49-F238E27FC236}">
              <a16:creationId xmlns:a16="http://schemas.microsoft.com/office/drawing/2014/main" id="{41018B5F-5A60-499E-A7E2-5F8CB8B836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78" name="Text Box 1">
          <a:extLst>
            <a:ext uri="{FF2B5EF4-FFF2-40B4-BE49-F238E27FC236}">
              <a16:creationId xmlns:a16="http://schemas.microsoft.com/office/drawing/2014/main" id="{F85296C4-2986-4230-96B4-F39FEE2DFC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79" name="Text Box 1">
          <a:extLst>
            <a:ext uri="{FF2B5EF4-FFF2-40B4-BE49-F238E27FC236}">
              <a16:creationId xmlns:a16="http://schemas.microsoft.com/office/drawing/2014/main" id="{1FEB408D-B5F1-468D-83F6-A24D8B5B92D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80" name="Text Box 1">
          <a:extLst>
            <a:ext uri="{FF2B5EF4-FFF2-40B4-BE49-F238E27FC236}">
              <a16:creationId xmlns:a16="http://schemas.microsoft.com/office/drawing/2014/main" id="{007834BF-907C-46A1-943A-EA4C96F96F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81" name="Text Box 1">
          <a:extLst>
            <a:ext uri="{FF2B5EF4-FFF2-40B4-BE49-F238E27FC236}">
              <a16:creationId xmlns:a16="http://schemas.microsoft.com/office/drawing/2014/main" id="{1259898D-CCA2-4345-B914-BD80C8331E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82" name="Text Box 1">
          <a:extLst>
            <a:ext uri="{FF2B5EF4-FFF2-40B4-BE49-F238E27FC236}">
              <a16:creationId xmlns:a16="http://schemas.microsoft.com/office/drawing/2014/main" id="{423ADD83-FD29-496F-BA2F-3DA0BFF4FA7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83" name="Text Box 1">
          <a:extLst>
            <a:ext uri="{FF2B5EF4-FFF2-40B4-BE49-F238E27FC236}">
              <a16:creationId xmlns:a16="http://schemas.microsoft.com/office/drawing/2014/main" id="{9D0A2DE8-9341-49F3-AA0B-51372018EE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84" name="Text Box 1">
          <a:extLst>
            <a:ext uri="{FF2B5EF4-FFF2-40B4-BE49-F238E27FC236}">
              <a16:creationId xmlns:a16="http://schemas.microsoft.com/office/drawing/2014/main" id="{72318B4F-1100-4C9A-8D2A-656B00E754F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85" name="Text Box 1">
          <a:extLst>
            <a:ext uri="{FF2B5EF4-FFF2-40B4-BE49-F238E27FC236}">
              <a16:creationId xmlns:a16="http://schemas.microsoft.com/office/drawing/2014/main" id="{7BF3BDDA-3592-43BF-808C-21BED0960A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86" name="Text Box 1">
          <a:extLst>
            <a:ext uri="{FF2B5EF4-FFF2-40B4-BE49-F238E27FC236}">
              <a16:creationId xmlns:a16="http://schemas.microsoft.com/office/drawing/2014/main" id="{6D2C2DC1-7420-4CF2-ACB1-BDCD6535212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87" name="Text Box 1">
          <a:extLst>
            <a:ext uri="{FF2B5EF4-FFF2-40B4-BE49-F238E27FC236}">
              <a16:creationId xmlns:a16="http://schemas.microsoft.com/office/drawing/2014/main" id="{1C37DF07-18FC-44F6-B4D7-DDC725CF34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588" name="Text Box 1">
          <a:extLst>
            <a:ext uri="{FF2B5EF4-FFF2-40B4-BE49-F238E27FC236}">
              <a16:creationId xmlns:a16="http://schemas.microsoft.com/office/drawing/2014/main" id="{F8E9C02C-7CA1-465E-A302-C9268E7189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89" name="Text Box 1">
          <a:extLst>
            <a:ext uri="{FF2B5EF4-FFF2-40B4-BE49-F238E27FC236}">
              <a16:creationId xmlns:a16="http://schemas.microsoft.com/office/drawing/2014/main" id="{3B7D67D3-19A9-4B80-9717-B1F0A22F10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0" name="Text Box 1">
          <a:extLst>
            <a:ext uri="{FF2B5EF4-FFF2-40B4-BE49-F238E27FC236}">
              <a16:creationId xmlns:a16="http://schemas.microsoft.com/office/drawing/2014/main" id="{EBFA604A-3754-4F3C-A46A-10081999D05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1" name="Text Box 1">
          <a:extLst>
            <a:ext uri="{FF2B5EF4-FFF2-40B4-BE49-F238E27FC236}">
              <a16:creationId xmlns:a16="http://schemas.microsoft.com/office/drawing/2014/main" id="{5F10F3AB-18C5-46B0-936E-AE3D702E2E0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2" name="Text Box 1">
          <a:extLst>
            <a:ext uri="{FF2B5EF4-FFF2-40B4-BE49-F238E27FC236}">
              <a16:creationId xmlns:a16="http://schemas.microsoft.com/office/drawing/2014/main" id="{4E63040A-6135-4831-AAF3-BC333B3B57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3" name="Text Box 1">
          <a:extLst>
            <a:ext uri="{FF2B5EF4-FFF2-40B4-BE49-F238E27FC236}">
              <a16:creationId xmlns:a16="http://schemas.microsoft.com/office/drawing/2014/main" id="{3B98F161-B903-4A76-AE45-F2841C6ADC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94" name="Text Box 1">
          <a:extLst>
            <a:ext uri="{FF2B5EF4-FFF2-40B4-BE49-F238E27FC236}">
              <a16:creationId xmlns:a16="http://schemas.microsoft.com/office/drawing/2014/main" id="{7FBD58B1-3A4F-4F2F-A114-839D882186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5" name="Text Box 1">
          <a:extLst>
            <a:ext uri="{FF2B5EF4-FFF2-40B4-BE49-F238E27FC236}">
              <a16:creationId xmlns:a16="http://schemas.microsoft.com/office/drawing/2014/main" id="{D56A5439-FCE0-410F-B66C-5C8F1AF18B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596" name="Text Box 1">
          <a:extLst>
            <a:ext uri="{FF2B5EF4-FFF2-40B4-BE49-F238E27FC236}">
              <a16:creationId xmlns:a16="http://schemas.microsoft.com/office/drawing/2014/main" id="{24278B83-6A4C-426C-9381-31719EC612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597" name="Text Box 1">
          <a:extLst>
            <a:ext uri="{FF2B5EF4-FFF2-40B4-BE49-F238E27FC236}">
              <a16:creationId xmlns:a16="http://schemas.microsoft.com/office/drawing/2014/main" id="{53A129F5-1B51-48D0-A8A5-33FBC3F8387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98" name="Text Box 1">
          <a:extLst>
            <a:ext uri="{FF2B5EF4-FFF2-40B4-BE49-F238E27FC236}">
              <a16:creationId xmlns:a16="http://schemas.microsoft.com/office/drawing/2014/main" id="{A2B3397E-C397-434B-8C8A-94DFD67591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599" name="Text Box 1">
          <a:extLst>
            <a:ext uri="{FF2B5EF4-FFF2-40B4-BE49-F238E27FC236}">
              <a16:creationId xmlns:a16="http://schemas.microsoft.com/office/drawing/2014/main" id="{3878185F-46DA-42D6-B089-852D8E7DB7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00" name="Text Box 1">
          <a:extLst>
            <a:ext uri="{FF2B5EF4-FFF2-40B4-BE49-F238E27FC236}">
              <a16:creationId xmlns:a16="http://schemas.microsoft.com/office/drawing/2014/main" id="{1F7D974B-FBC8-4F10-A1CE-1776E39A0C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01" name="Text Box 1">
          <a:extLst>
            <a:ext uri="{FF2B5EF4-FFF2-40B4-BE49-F238E27FC236}">
              <a16:creationId xmlns:a16="http://schemas.microsoft.com/office/drawing/2014/main" id="{5060ED3A-EBAD-40BA-A464-9A90C63FBD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02" name="Text Box 1">
          <a:extLst>
            <a:ext uri="{FF2B5EF4-FFF2-40B4-BE49-F238E27FC236}">
              <a16:creationId xmlns:a16="http://schemas.microsoft.com/office/drawing/2014/main" id="{7FBF01B5-1109-40DE-8BEE-7A2FC17477E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03" name="Text Box 1">
          <a:extLst>
            <a:ext uri="{FF2B5EF4-FFF2-40B4-BE49-F238E27FC236}">
              <a16:creationId xmlns:a16="http://schemas.microsoft.com/office/drawing/2014/main" id="{DFEA2E5F-76A6-4452-913B-68ECE85517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04" name="Text Box 1">
          <a:extLst>
            <a:ext uri="{FF2B5EF4-FFF2-40B4-BE49-F238E27FC236}">
              <a16:creationId xmlns:a16="http://schemas.microsoft.com/office/drawing/2014/main" id="{36E333D7-1D93-4134-9E2F-FE44DD463E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05" name="Text Box 1">
          <a:extLst>
            <a:ext uri="{FF2B5EF4-FFF2-40B4-BE49-F238E27FC236}">
              <a16:creationId xmlns:a16="http://schemas.microsoft.com/office/drawing/2014/main" id="{4EBC092F-9D16-43B4-BEF3-40D8E69E5D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06" name="Text Box 1">
          <a:extLst>
            <a:ext uri="{FF2B5EF4-FFF2-40B4-BE49-F238E27FC236}">
              <a16:creationId xmlns:a16="http://schemas.microsoft.com/office/drawing/2014/main" id="{FFF43A69-9787-419F-986F-12655A9A61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07" name="Text Box 1">
          <a:extLst>
            <a:ext uri="{FF2B5EF4-FFF2-40B4-BE49-F238E27FC236}">
              <a16:creationId xmlns:a16="http://schemas.microsoft.com/office/drawing/2014/main" id="{CA362E8E-A3A6-4496-A809-8B33137B09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08" name="Text Box 1">
          <a:extLst>
            <a:ext uri="{FF2B5EF4-FFF2-40B4-BE49-F238E27FC236}">
              <a16:creationId xmlns:a16="http://schemas.microsoft.com/office/drawing/2014/main" id="{4CD9587B-7BD0-4F38-AAB2-ED12F825E8A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09" name="Text Box 1">
          <a:extLst>
            <a:ext uri="{FF2B5EF4-FFF2-40B4-BE49-F238E27FC236}">
              <a16:creationId xmlns:a16="http://schemas.microsoft.com/office/drawing/2014/main" id="{12DF6137-3E70-4275-B822-CF23D9C3C18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10" name="Text Box 1">
          <a:extLst>
            <a:ext uri="{FF2B5EF4-FFF2-40B4-BE49-F238E27FC236}">
              <a16:creationId xmlns:a16="http://schemas.microsoft.com/office/drawing/2014/main" id="{87C5E3C8-70DF-457D-BD83-FD924E73BE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11" name="Text Box 1">
          <a:extLst>
            <a:ext uri="{FF2B5EF4-FFF2-40B4-BE49-F238E27FC236}">
              <a16:creationId xmlns:a16="http://schemas.microsoft.com/office/drawing/2014/main" id="{6E531D1A-8FF7-4186-A66C-17290C6E54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12" name="Text Box 1">
          <a:extLst>
            <a:ext uri="{FF2B5EF4-FFF2-40B4-BE49-F238E27FC236}">
              <a16:creationId xmlns:a16="http://schemas.microsoft.com/office/drawing/2014/main" id="{634C8B93-2BF9-4134-91CC-16386A079C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13" name="Text Box 1">
          <a:extLst>
            <a:ext uri="{FF2B5EF4-FFF2-40B4-BE49-F238E27FC236}">
              <a16:creationId xmlns:a16="http://schemas.microsoft.com/office/drawing/2014/main" id="{3C39DD92-CEB0-4EE2-ADA4-7A078E715C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14" name="Text Box 1">
          <a:extLst>
            <a:ext uri="{FF2B5EF4-FFF2-40B4-BE49-F238E27FC236}">
              <a16:creationId xmlns:a16="http://schemas.microsoft.com/office/drawing/2014/main" id="{07FD0DFE-C98E-46A1-A0B4-AC8F2664B35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15" name="Text Box 1">
          <a:extLst>
            <a:ext uri="{FF2B5EF4-FFF2-40B4-BE49-F238E27FC236}">
              <a16:creationId xmlns:a16="http://schemas.microsoft.com/office/drawing/2014/main" id="{7A23A7FB-6A20-41EC-83B6-7A397A9C54F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16" name="Text Box 1">
          <a:extLst>
            <a:ext uri="{FF2B5EF4-FFF2-40B4-BE49-F238E27FC236}">
              <a16:creationId xmlns:a16="http://schemas.microsoft.com/office/drawing/2014/main" id="{9E200116-8C34-43BC-97D9-3DF8427B827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17" name="Text Box 1">
          <a:extLst>
            <a:ext uri="{FF2B5EF4-FFF2-40B4-BE49-F238E27FC236}">
              <a16:creationId xmlns:a16="http://schemas.microsoft.com/office/drawing/2014/main" id="{743F8425-76E4-4706-B703-DB95D136F3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18" name="Text Box 1">
          <a:extLst>
            <a:ext uri="{FF2B5EF4-FFF2-40B4-BE49-F238E27FC236}">
              <a16:creationId xmlns:a16="http://schemas.microsoft.com/office/drawing/2014/main" id="{5E64FD57-E7B4-46A0-A2DB-135D95A854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19" name="Text Box 1">
          <a:extLst>
            <a:ext uri="{FF2B5EF4-FFF2-40B4-BE49-F238E27FC236}">
              <a16:creationId xmlns:a16="http://schemas.microsoft.com/office/drawing/2014/main" id="{DCF1D35C-B2A4-4243-B78C-51F161E578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20" name="Text Box 1">
          <a:extLst>
            <a:ext uri="{FF2B5EF4-FFF2-40B4-BE49-F238E27FC236}">
              <a16:creationId xmlns:a16="http://schemas.microsoft.com/office/drawing/2014/main" id="{FC8C7B68-EE86-45A9-BEDC-FB4F019AE69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21" name="Text Box 1">
          <a:extLst>
            <a:ext uri="{FF2B5EF4-FFF2-40B4-BE49-F238E27FC236}">
              <a16:creationId xmlns:a16="http://schemas.microsoft.com/office/drawing/2014/main" id="{C75396B5-29FC-4C4F-BD5C-4B3781744A9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22" name="Text Box 1">
          <a:extLst>
            <a:ext uri="{FF2B5EF4-FFF2-40B4-BE49-F238E27FC236}">
              <a16:creationId xmlns:a16="http://schemas.microsoft.com/office/drawing/2014/main" id="{D7D926B6-7F59-4E3C-A5A9-CF622B15B05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23" name="Text Box 1">
          <a:extLst>
            <a:ext uri="{FF2B5EF4-FFF2-40B4-BE49-F238E27FC236}">
              <a16:creationId xmlns:a16="http://schemas.microsoft.com/office/drawing/2014/main" id="{BC5A7ED7-94EB-4AC8-AFEE-EE688424052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24" name="Text Box 1">
          <a:extLst>
            <a:ext uri="{FF2B5EF4-FFF2-40B4-BE49-F238E27FC236}">
              <a16:creationId xmlns:a16="http://schemas.microsoft.com/office/drawing/2014/main" id="{C08A8DDF-F388-4E2E-B40B-FE2162C4C3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25" name="Text Box 1">
          <a:extLst>
            <a:ext uri="{FF2B5EF4-FFF2-40B4-BE49-F238E27FC236}">
              <a16:creationId xmlns:a16="http://schemas.microsoft.com/office/drawing/2014/main" id="{E869599D-2750-4C22-BA93-150C07BD31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26" name="Text Box 1">
          <a:extLst>
            <a:ext uri="{FF2B5EF4-FFF2-40B4-BE49-F238E27FC236}">
              <a16:creationId xmlns:a16="http://schemas.microsoft.com/office/drawing/2014/main" id="{145CF1FA-FB35-40D2-A976-B8124EFE06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27" name="Text Box 1">
          <a:extLst>
            <a:ext uri="{FF2B5EF4-FFF2-40B4-BE49-F238E27FC236}">
              <a16:creationId xmlns:a16="http://schemas.microsoft.com/office/drawing/2014/main" id="{F40BA8C5-51CE-4D01-AECE-5436BC8D71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28" name="Text Box 1">
          <a:extLst>
            <a:ext uri="{FF2B5EF4-FFF2-40B4-BE49-F238E27FC236}">
              <a16:creationId xmlns:a16="http://schemas.microsoft.com/office/drawing/2014/main" id="{C33383FC-07F3-40EE-B34B-CE7CD25060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29" name="Text Box 1">
          <a:extLst>
            <a:ext uri="{FF2B5EF4-FFF2-40B4-BE49-F238E27FC236}">
              <a16:creationId xmlns:a16="http://schemas.microsoft.com/office/drawing/2014/main" id="{387019BA-FCB5-4D76-9D01-8331E5CFD8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0" name="Text Box 1">
          <a:extLst>
            <a:ext uri="{FF2B5EF4-FFF2-40B4-BE49-F238E27FC236}">
              <a16:creationId xmlns:a16="http://schemas.microsoft.com/office/drawing/2014/main" id="{BC0A2231-C0C8-40F5-82C8-2D5121382C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1" name="Text Box 1">
          <a:extLst>
            <a:ext uri="{FF2B5EF4-FFF2-40B4-BE49-F238E27FC236}">
              <a16:creationId xmlns:a16="http://schemas.microsoft.com/office/drawing/2014/main" id="{255A4E25-73F9-4526-8B23-000FE80D3B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2" name="Text Box 1">
          <a:extLst>
            <a:ext uri="{FF2B5EF4-FFF2-40B4-BE49-F238E27FC236}">
              <a16:creationId xmlns:a16="http://schemas.microsoft.com/office/drawing/2014/main" id="{864CFE9C-1DA1-4AB1-9E34-DCD0E91CC45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3" name="Text Box 1">
          <a:extLst>
            <a:ext uri="{FF2B5EF4-FFF2-40B4-BE49-F238E27FC236}">
              <a16:creationId xmlns:a16="http://schemas.microsoft.com/office/drawing/2014/main" id="{20127C31-3179-4188-837C-EBDDC45A937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4" name="Text Box 1">
          <a:extLst>
            <a:ext uri="{FF2B5EF4-FFF2-40B4-BE49-F238E27FC236}">
              <a16:creationId xmlns:a16="http://schemas.microsoft.com/office/drawing/2014/main" id="{A1E54604-6FBF-4127-A80D-2AB4408BFC2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5" name="Text Box 1">
          <a:extLst>
            <a:ext uri="{FF2B5EF4-FFF2-40B4-BE49-F238E27FC236}">
              <a16:creationId xmlns:a16="http://schemas.microsoft.com/office/drawing/2014/main" id="{49CB427C-A4D7-4A9E-B2A8-F7E33B91D94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6" name="Text Box 1">
          <a:extLst>
            <a:ext uri="{FF2B5EF4-FFF2-40B4-BE49-F238E27FC236}">
              <a16:creationId xmlns:a16="http://schemas.microsoft.com/office/drawing/2014/main" id="{2A33172E-E1FA-45F4-A86E-AEE89C9F8E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7" name="Text Box 1">
          <a:extLst>
            <a:ext uri="{FF2B5EF4-FFF2-40B4-BE49-F238E27FC236}">
              <a16:creationId xmlns:a16="http://schemas.microsoft.com/office/drawing/2014/main" id="{D4F0B96D-E898-4E98-A580-BAC601A2992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8" name="Text Box 1">
          <a:extLst>
            <a:ext uri="{FF2B5EF4-FFF2-40B4-BE49-F238E27FC236}">
              <a16:creationId xmlns:a16="http://schemas.microsoft.com/office/drawing/2014/main" id="{894690DA-72F2-4288-AB97-2E9969EBA8A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39" name="Text Box 1">
          <a:extLst>
            <a:ext uri="{FF2B5EF4-FFF2-40B4-BE49-F238E27FC236}">
              <a16:creationId xmlns:a16="http://schemas.microsoft.com/office/drawing/2014/main" id="{69D80026-A2A8-4082-A601-0B0C6286E5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40" name="Text Box 1">
          <a:extLst>
            <a:ext uri="{FF2B5EF4-FFF2-40B4-BE49-F238E27FC236}">
              <a16:creationId xmlns:a16="http://schemas.microsoft.com/office/drawing/2014/main" id="{D1B2A011-CF98-4BB9-9D28-A4A9FAA6D0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641" name="Text Box 1">
          <a:extLst>
            <a:ext uri="{FF2B5EF4-FFF2-40B4-BE49-F238E27FC236}">
              <a16:creationId xmlns:a16="http://schemas.microsoft.com/office/drawing/2014/main" id="{F457EC9E-17FB-44B6-A584-199ED7A85C8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42" name="Text Box 1">
          <a:extLst>
            <a:ext uri="{FF2B5EF4-FFF2-40B4-BE49-F238E27FC236}">
              <a16:creationId xmlns:a16="http://schemas.microsoft.com/office/drawing/2014/main" id="{BDD5BDC2-4B1A-4E3A-872E-F3917FF14B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43" name="Text Box 1">
          <a:extLst>
            <a:ext uri="{FF2B5EF4-FFF2-40B4-BE49-F238E27FC236}">
              <a16:creationId xmlns:a16="http://schemas.microsoft.com/office/drawing/2014/main" id="{E034EED2-417B-4823-87BB-C49C304F03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44" name="Text Box 1">
          <a:extLst>
            <a:ext uri="{FF2B5EF4-FFF2-40B4-BE49-F238E27FC236}">
              <a16:creationId xmlns:a16="http://schemas.microsoft.com/office/drawing/2014/main" id="{CAD0B20E-D0F2-4C5C-A218-5FF7A52CDA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45" name="Text Box 1">
          <a:extLst>
            <a:ext uri="{FF2B5EF4-FFF2-40B4-BE49-F238E27FC236}">
              <a16:creationId xmlns:a16="http://schemas.microsoft.com/office/drawing/2014/main" id="{685FEC42-4DBB-43C3-BA82-E2ECAF2C3F3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46" name="Text Box 1">
          <a:extLst>
            <a:ext uri="{FF2B5EF4-FFF2-40B4-BE49-F238E27FC236}">
              <a16:creationId xmlns:a16="http://schemas.microsoft.com/office/drawing/2014/main" id="{BC7AB26E-231F-4CE2-9A92-18D16FDE4FD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47" name="Text Box 1">
          <a:extLst>
            <a:ext uri="{FF2B5EF4-FFF2-40B4-BE49-F238E27FC236}">
              <a16:creationId xmlns:a16="http://schemas.microsoft.com/office/drawing/2014/main" id="{7097C8AB-4D59-4762-87A4-2158B3C959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48" name="Text Box 1">
          <a:extLst>
            <a:ext uri="{FF2B5EF4-FFF2-40B4-BE49-F238E27FC236}">
              <a16:creationId xmlns:a16="http://schemas.microsoft.com/office/drawing/2014/main" id="{D8DF86EC-D451-469F-B011-3933FDD442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49" name="Text Box 1">
          <a:extLst>
            <a:ext uri="{FF2B5EF4-FFF2-40B4-BE49-F238E27FC236}">
              <a16:creationId xmlns:a16="http://schemas.microsoft.com/office/drawing/2014/main" id="{B483685C-6544-40CA-8424-261D5C9E5F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50" name="Text Box 1">
          <a:extLst>
            <a:ext uri="{FF2B5EF4-FFF2-40B4-BE49-F238E27FC236}">
              <a16:creationId xmlns:a16="http://schemas.microsoft.com/office/drawing/2014/main" id="{376ECDC5-10E0-44EA-9041-361B897BE3C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51" name="Text Box 1">
          <a:extLst>
            <a:ext uri="{FF2B5EF4-FFF2-40B4-BE49-F238E27FC236}">
              <a16:creationId xmlns:a16="http://schemas.microsoft.com/office/drawing/2014/main" id="{5A4FBBA6-5253-47D1-A868-CE73F936B2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52" name="Text Box 1">
          <a:extLst>
            <a:ext uri="{FF2B5EF4-FFF2-40B4-BE49-F238E27FC236}">
              <a16:creationId xmlns:a16="http://schemas.microsoft.com/office/drawing/2014/main" id="{6CDC408C-458B-4F9B-932D-C03C0F7F0A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53" name="Text Box 1">
          <a:extLst>
            <a:ext uri="{FF2B5EF4-FFF2-40B4-BE49-F238E27FC236}">
              <a16:creationId xmlns:a16="http://schemas.microsoft.com/office/drawing/2014/main" id="{7C5DF39D-6B6F-480E-BF08-B6821DDCEBE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54" name="Text Box 1">
          <a:extLst>
            <a:ext uri="{FF2B5EF4-FFF2-40B4-BE49-F238E27FC236}">
              <a16:creationId xmlns:a16="http://schemas.microsoft.com/office/drawing/2014/main" id="{308ACA31-7572-4B14-B340-BCCD5829FD9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55" name="Text Box 1">
          <a:extLst>
            <a:ext uri="{FF2B5EF4-FFF2-40B4-BE49-F238E27FC236}">
              <a16:creationId xmlns:a16="http://schemas.microsoft.com/office/drawing/2014/main" id="{F2314C3D-B72C-4283-88D7-DBBA7CCC983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56" name="Text Box 1">
          <a:extLst>
            <a:ext uri="{FF2B5EF4-FFF2-40B4-BE49-F238E27FC236}">
              <a16:creationId xmlns:a16="http://schemas.microsoft.com/office/drawing/2014/main" id="{FA279E35-7272-4A20-BCBD-D6DBA79FD04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57" name="Text Box 1">
          <a:extLst>
            <a:ext uri="{FF2B5EF4-FFF2-40B4-BE49-F238E27FC236}">
              <a16:creationId xmlns:a16="http://schemas.microsoft.com/office/drawing/2014/main" id="{FF6DDC8E-0E7D-47DC-8CF8-3DE78063C1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58" name="Text Box 1">
          <a:extLst>
            <a:ext uri="{FF2B5EF4-FFF2-40B4-BE49-F238E27FC236}">
              <a16:creationId xmlns:a16="http://schemas.microsoft.com/office/drawing/2014/main" id="{FE23A241-DC88-4171-BBBC-04ED08ACFAD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59" name="Text Box 1">
          <a:extLst>
            <a:ext uri="{FF2B5EF4-FFF2-40B4-BE49-F238E27FC236}">
              <a16:creationId xmlns:a16="http://schemas.microsoft.com/office/drawing/2014/main" id="{CEF9A4FF-E63A-407C-A06F-107D17E78D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60" name="Text Box 1">
          <a:extLst>
            <a:ext uri="{FF2B5EF4-FFF2-40B4-BE49-F238E27FC236}">
              <a16:creationId xmlns:a16="http://schemas.microsoft.com/office/drawing/2014/main" id="{97F7F24F-10CF-45F1-9B61-665AEB081F4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61" name="Text Box 1">
          <a:extLst>
            <a:ext uri="{FF2B5EF4-FFF2-40B4-BE49-F238E27FC236}">
              <a16:creationId xmlns:a16="http://schemas.microsoft.com/office/drawing/2014/main" id="{2D96352D-65DD-4A6B-91B1-06C5743784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62" name="Text Box 1">
          <a:extLst>
            <a:ext uri="{FF2B5EF4-FFF2-40B4-BE49-F238E27FC236}">
              <a16:creationId xmlns:a16="http://schemas.microsoft.com/office/drawing/2014/main" id="{5B20C090-9908-4345-9858-645E6A0E0D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63" name="Text Box 1">
          <a:extLst>
            <a:ext uri="{FF2B5EF4-FFF2-40B4-BE49-F238E27FC236}">
              <a16:creationId xmlns:a16="http://schemas.microsoft.com/office/drawing/2014/main" id="{5D8A1F1A-5041-4C54-B266-FF163C865A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64" name="Text Box 1">
          <a:extLst>
            <a:ext uri="{FF2B5EF4-FFF2-40B4-BE49-F238E27FC236}">
              <a16:creationId xmlns:a16="http://schemas.microsoft.com/office/drawing/2014/main" id="{74EE7EB5-C089-4F97-8F06-D7B81C583ED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65" name="Text Box 1">
          <a:extLst>
            <a:ext uri="{FF2B5EF4-FFF2-40B4-BE49-F238E27FC236}">
              <a16:creationId xmlns:a16="http://schemas.microsoft.com/office/drawing/2014/main" id="{C524EC7B-E1CA-46FC-B95C-B5109E8FC7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66" name="Text Box 1">
          <a:extLst>
            <a:ext uri="{FF2B5EF4-FFF2-40B4-BE49-F238E27FC236}">
              <a16:creationId xmlns:a16="http://schemas.microsoft.com/office/drawing/2014/main" id="{8C3C22EE-CDA6-4C62-B59E-BCCB9F08C0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67" name="Text Box 1">
          <a:extLst>
            <a:ext uri="{FF2B5EF4-FFF2-40B4-BE49-F238E27FC236}">
              <a16:creationId xmlns:a16="http://schemas.microsoft.com/office/drawing/2014/main" id="{9BBC4427-4493-434F-8AA1-90CE33F4538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68" name="Text Box 1">
          <a:extLst>
            <a:ext uri="{FF2B5EF4-FFF2-40B4-BE49-F238E27FC236}">
              <a16:creationId xmlns:a16="http://schemas.microsoft.com/office/drawing/2014/main" id="{A5ACC325-E1A8-4BFA-BD6B-A0BDE96B04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69" name="Text Box 1">
          <a:extLst>
            <a:ext uri="{FF2B5EF4-FFF2-40B4-BE49-F238E27FC236}">
              <a16:creationId xmlns:a16="http://schemas.microsoft.com/office/drawing/2014/main" id="{BE38950B-1D40-4768-8DEA-982C4FDBBA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0" name="Text Box 1">
          <a:extLst>
            <a:ext uri="{FF2B5EF4-FFF2-40B4-BE49-F238E27FC236}">
              <a16:creationId xmlns:a16="http://schemas.microsoft.com/office/drawing/2014/main" id="{D3652589-3508-4386-A327-96C9B2D14F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1" name="Text Box 1">
          <a:extLst>
            <a:ext uri="{FF2B5EF4-FFF2-40B4-BE49-F238E27FC236}">
              <a16:creationId xmlns:a16="http://schemas.microsoft.com/office/drawing/2014/main" id="{3AFF3340-06E7-4D12-B66C-3C1B1EB143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2" name="Text Box 1">
          <a:extLst>
            <a:ext uri="{FF2B5EF4-FFF2-40B4-BE49-F238E27FC236}">
              <a16:creationId xmlns:a16="http://schemas.microsoft.com/office/drawing/2014/main" id="{C4E23F3C-8046-4538-94DC-988271C342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3" name="Text Box 1">
          <a:extLst>
            <a:ext uri="{FF2B5EF4-FFF2-40B4-BE49-F238E27FC236}">
              <a16:creationId xmlns:a16="http://schemas.microsoft.com/office/drawing/2014/main" id="{BCEB2E86-1DA2-48D7-98B2-312E7D7B9FF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74" name="Text Box 1">
          <a:extLst>
            <a:ext uri="{FF2B5EF4-FFF2-40B4-BE49-F238E27FC236}">
              <a16:creationId xmlns:a16="http://schemas.microsoft.com/office/drawing/2014/main" id="{EFB6F3DD-5BFA-483A-9097-D019893653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75" name="Text Box 1">
          <a:extLst>
            <a:ext uri="{FF2B5EF4-FFF2-40B4-BE49-F238E27FC236}">
              <a16:creationId xmlns:a16="http://schemas.microsoft.com/office/drawing/2014/main" id="{4A6EA8B5-3CD1-4A94-93EF-961324CCFD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676" name="Text Box 1">
          <a:extLst>
            <a:ext uri="{FF2B5EF4-FFF2-40B4-BE49-F238E27FC236}">
              <a16:creationId xmlns:a16="http://schemas.microsoft.com/office/drawing/2014/main" id="{0FE4B679-DFF8-4B0F-9A8E-F00DAD18AE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77" name="Text Box 1">
          <a:extLst>
            <a:ext uri="{FF2B5EF4-FFF2-40B4-BE49-F238E27FC236}">
              <a16:creationId xmlns:a16="http://schemas.microsoft.com/office/drawing/2014/main" id="{724A7ED4-7905-4CC2-ABB9-1D1F512992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8" name="Text Box 1">
          <a:extLst>
            <a:ext uri="{FF2B5EF4-FFF2-40B4-BE49-F238E27FC236}">
              <a16:creationId xmlns:a16="http://schemas.microsoft.com/office/drawing/2014/main" id="{EB16E5DD-BB5B-4892-8AD5-E36709C79BA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79" name="Text Box 1">
          <a:extLst>
            <a:ext uri="{FF2B5EF4-FFF2-40B4-BE49-F238E27FC236}">
              <a16:creationId xmlns:a16="http://schemas.microsoft.com/office/drawing/2014/main" id="{217FA2A6-6A3C-4066-8220-AF21BCB8EE9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80" name="Text Box 1">
          <a:extLst>
            <a:ext uri="{FF2B5EF4-FFF2-40B4-BE49-F238E27FC236}">
              <a16:creationId xmlns:a16="http://schemas.microsoft.com/office/drawing/2014/main" id="{D8C39871-D664-45E2-847C-21A538D0AC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81" name="Text Box 1">
          <a:extLst>
            <a:ext uri="{FF2B5EF4-FFF2-40B4-BE49-F238E27FC236}">
              <a16:creationId xmlns:a16="http://schemas.microsoft.com/office/drawing/2014/main" id="{C99FDABA-7639-4AEA-8E90-F07FEFF7D8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82" name="Text Box 1">
          <a:extLst>
            <a:ext uri="{FF2B5EF4-FFF2-40B4-BE49-F238E27FC236}">
              <a16:creationId xmlns:a16="http://schemas.microsoft.com/office/drawing/2014/main" id="{A96B0079-5AC8-4C7B-A94D-8B0AB7E555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83" name="Text Box 1">
          <a:extLst>
            <a:ext uri="{FF2B5EF4-FFF2-40B4-BE49-F238E27FC236}">
              <a16:creationId xmlns:a16="http://schemas.microsoft.com/office/drawing/2014/main" id="{C5E6D487-2F8D-4A6F-B2D1-B2BB1E842DB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84" name="Text Box 1">
          <a:extLst>
            <a:ext uri="{FF2B5EF4-FFF2-40B4-BE49-F238E27FC236}">
              <a16:creationId xmlns:a16="http://schemas.microsoft.com/office/drawing/2014/main" id="{3C79124D-783A-4601-920F-88A01B8428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85" name="Text Box 1">
          <a:extLst>
            <a:ext uri="{FF2B5EF4-FFF2-40B4-BE49-F238E27FC236}">
              <a16:creationId xmlns:a16="http://schemas.microsoft.com/office/drawing/2014/main" id="{ED57DE51-4710-4BE8-935D-7EAC26DDB96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86" name="Text Box 1">
          <a:extLst>
            <a:ext uri="{FF2B5EF4-FFF2-40B4-BE49-F238E27FC236}">
              <a16:creationId xmlns:a16="http://schemas.microsoft.com/office/drawing/2014/main" id="{1B0A4193-1576-4ED4-979B-E1A998A424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87" name="Text Box 1">
          <a:extLst>
            <a:ext uri="{FF2B5EF4-FFF2-40B4-BE49-F238E27FC236}">
              <a16:creationId xmlns:a16="http://schemas.microsoft.com/office/drawing/2014/main" id="{6B683B94-C02F-4FF6-9CE6-D329AE75C3D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88" name="Text Box 1">
          <a:extLst>
            <a:ext uri="{FF2B5EF4-FFF2-40B4-BE49-F238E27FC236}">
              <a16:creationId xmlns:a16="http://schemas.microsoft.com/office/drawing/2014/main" id="{AD996C83-CEA1-4CC4-A56C-F15148D59A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689" name="Text Box 1">
          <a:extLst>
            <a:ext uri="{FF2B5EF4-FFF2-40B4-BE49-F238E27FC236}">
              <a16:creationId xmlns:a16="http://schemas.microsoft.com/office/drawing/2014/main" id="{97E36D41-CB69-40C3-A685-9D871336AC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90" name="Text Box 1">
          <a:extLst>
            <a:ext uri="{FF2B5EF4-FFF2-40B4-BE49-F238E27FC236}">
              <a16:creationId xmlns:a16="http://schemas.microsoft.com/office/drawing/2014/main" id="{3C6CD52C-8F2E-4A51-A701-27FD82D0B3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91" name="Text Box 1">
          <a:extLst>
            <a:ext uri="{FF2B5EF4-FFF2-40B4-BE49-F238E27FC236}">
              <a16:creationId xmlns:a16="http://schemas.microsoft.com/office/drawing/2014/main" id="{72B0704F-9DBE-4245-9805-79E5069EFB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92" name="Text Box 1">
          <a:extLst>
            <a:ext uri="{FF2B5EF4-FFF2-40B4-BE49-F238E27FC236}">
              <a16:creationId xmlns:a16="http://schemas.microsoft.com/office/drawing/2014/main" id="{6387A685-4745-43DB-B2FF-472AF22300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93" name="Text Box 1">
          <a:extLst>
            <a:ext uri="{FF2B5EF4-FFF2-40B4-BE49-F238E27FC236}">
              <a16:creationId xmlns:a16="http://schemas.microsoft.com/office/drawing/2014/main" id="{0F510C98-52E2-4133-B4F9-D7258AC159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94" name="Text Box 1">
          <a:extLst>
            <a:ext uri="{FF2B5EF4-FFF2-40B4-BE49-F238E27FC236}">
              <a16:creationId xmlns:a16="http://schemas.microsoft.com/office/drawing/2014/main" id="{AE9CC483-059F-4300-8D31-71BF2E4A94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95" name="Text Box 1">
          <a:extLst>
            <a:ext uri="{FF2B5EF4-FFF2-40B4-BE49-F238E27FC236}">
              <a16:creationId xmlns:a16="http://schemas.microsoft.com/office/drawing/2014/main" id="{B4394C1C-B20B-4AA7-8631-FE3AFC79CC5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96" name="Text Box 1">
          <a:extLst>
            <a:ext uri="{FF2B5EF4-FFF2-40B4-BE49-F238E27FC236}">
              <a16:creationId xmlns:a16="http://schemas.microsoft.com/office/drawing/2014/main" id="{71539B15-17ED-433D-9E2D-2147437A90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97" name="Text Box 1">
          <a:extLst>
            <a:ext uri="{FF2B5EF4-FFF2-40B4-BE49-F238E27FC236}">
              <a16:creationId xmlns:a16="http://schemas.microsoft.com/office/drawing/2014/main" id="{4108790B-E872-4A52-9BAC-7D8B399B94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698" name="Text Box 1">
          <a:extLst>
            <a:ext uri="{FF2B5EF4-FFF2-40B4-BE49-F238E27FC236}">
              <a16:creationId xmlns:a16="http://schemas.microsoft.com/office/drawing/2014/main" id="{78A86287-7E50-4A2A-A195-371C174684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699" name="Text Box 1">
          <a:extLst>
            <a:ext uri="{FF2B5EF4-FFF2-40B4-BE49-F238E27FC236}">
              <a16:creationId xmlns:a16="http://schemas.microsoft.com/office/drawing/2014/main" id="{8BE79E51-B5CD-4581-BC63-6EEF799965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00" name="Text Box 1">
          <a:extLst>
            <a:ext uri="{FF2B5EF4-FFF2-40B4-BE49-F238E27FC236}">
              <a16:creationId xmlns:a16="http://schemas.microsoft.com/office/drawing/2014/main" id="{14B03393-6DD9-4114-AC19-C22995792F8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01" name="Text Box 1">
          <a:extLst>
            <a:ext uri="{FF2B5EF4-FFF2-40B4-BE49-F238E27FC236}">
              <a16:creationId xmlns:a16="http://schemas.microsoft.com/office/drawing/2014/main" id="{B093A64A-F12C-4DE3-8600-BD52CC080C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02" name="Text Box 1">
          <a:extLst>
            <a:ext uri="{FF2B5EF4-FFF2-40B4-BE49-F238E27FC236}">
              <a16:creationId xmlns:a16="http://schemas.microsoft.com/office/drawing/2014/main" id="{45CDA747-1C66-4B4A-BC95-85FC1922E06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03" name="Text Box 1">
          <a:extLst>
            <a:ext uri="{FF2B5EF4-FFF2-40B4-BE49-F238E27FC236}">
              <a16:creationId xmlns:a16="http://schemas.microsoft.com/office/drawing/2014/main" id="{032581CD-BD1F-40FD-AC3C-EA8528234C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04" name="Text Box 1">
          <a:extLst>
            <a:ext uri="{FF2B5EF4-FFF2-40B4-BE49-F238E27FC236}">
              <a16:creationId xmlns:a16="http://schemas.microsoft.com/office/drawing/2014/main" id="{EFE33BC7-BC15-41D8-9213-227BCAA339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05" name="Text Box 1">
          <a:extLst>
            <a:ext uri="{FF2B5EF4-FFF2-40B4-BE49-F238E27FC236}">
              <a16:creationId xmlns:a16="http://schemas.microsoft.com/office/drawing/2014/main" id="{C3AC00B9-B07C-4F59-B961-9A653D8B44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06" name="Text Box 1">
          <a:extLst>
            <a:ext uri="{FF2B5EF4-FFF2-40B4-BE49-F238E27FC236}">
              <a16:creationId xmlns:a16="http://schemas.microsoft.com/office/drawing/2014/main" id="{78D82815-4A05-4846-B21F-E6DDCE210F8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07" name="Text Box 1">
          <a:extLst>
            <a:ext uri="{FF2B5EF4-FFF2-40B4-BE49-F238E27FC236}">
              <a16:creationId xmlns:a16="http://schemas.microsoft.com/office/drawing/2014/main" id="{4491A7AD-97BE-41E9-BF8C-AD01C12D22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08" name="Text Box 1">
          <a:extLst>
            <a:ext uri="{FF2B5EF4-FFF2-40B4-BE49-F238E27FC236}">
              <a16:creationId xmlns:a16="http://schemas.microsoft.com/office/drawing/2014/main" id="{01E0EEAC-EEBF-4155-91F2-CCDDC7715A9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09" name="Text Box 1">
          <a:extLst>
            <a:ext uri="{FF2B5EF4-FFF2-40B4-BE49-F238E27FC236}">
              <a16:creationId xmlns:a16="http://schemas.microsoft.com/office/drawing/2014/main" id="{99E3594B-E1B4-4FE5-83CD-A44F52801C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0" name="Text Box 1">
          <a:extLst>
            <a:ext uri="{FF2B5EF4-FFF2-40B4-BE49-F238E27FC236}">
              <a16:creationId xmlns:a16="http://schemas.microsoft.com/office/drawing/2014/main" id="{CDE951F3-EEE5-4ABE-90B2-A7F357F716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1" name="Text Box 1">
          <a:extLst>
            <a:ext uri="{FF2B5EF4-FFF2-40B4-BE49-F238E27FC236}">
              <a16:creationId xmlns:a16="http://schemas.microsoft.com/office/drawing/2014/main" id="{A02838ED-610B-416E-B158-4FE56590E3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2" name="Text Box 1">
          <a:extLst>
            <a:ext uri="{FF2B5EF4-FFF2-40B4-BE49-F238E27FC236}">
              <a16:creationId xmlns:a16="http://schemas.microsoft.com/office/drawing/2014/main" id="{64001EA9-C1C1-4029-83C8-CD4AECCAC5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3" name="Text Box 1">
          <a:extLst>
            <a:ext uri="{FF2B5EF4-FFF2-40B4-BE49-F238E27FC236}">
              <a16:creationId xmlns:a16="http://schemas.microsoft.com/office/drawing/2014/main" id="{1DB8126D-746D-43C7-A170-11526DFD48C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14" name="Text Box 1">
          <a:extLst>
            <a:ext uri="{FF2B5EF4-FFF2-40B4-BE49-F238E27FC236}">
              <a16:creationId xmlns:a16="http://schemas.microsoft.com/office/drawing/2014/main" id="{DC75936E-2BA8-417D-9163-9C41CD6912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15" name="Text Box 1">
          <a:extLst>
            <a:ext uri="{FF2B5EF4-FFF2-40B4-BE49-F238E27FC236}">
              <a16:creationId xmlns:a16="http://schemas.microsoft.com/office/drawing/2014/main" id="{F6E8DEA5-567B-41AB-A49A-FDAE6D9A79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16" name="Text Box 1">
          <a:extLst>
            <a:ext uri="{FF2B5EF4-FFF2-40B4-BE49-F238E27FC236}">
              <a16:creationId xmlns:a16="http://schemas.microsoft.com/office/drawing/2014/main" id="{451B8097-A68C-457B-9AEC-A5CC74DB05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17" name="Text Box 1">
          <a:extLst>
            <a:ext uri="{FF2B5EF4-FFF2-40B4-BE49-F238E27FC236}">
              <a16:creationId xmlns:a16="http://schemas.microsoft.com/office/drawing/2014/main" id="{DC300678-E75D-4122-A162-9140C6DCAB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8" name="Text Box 1">
          <a:extLst>
            <a:ext uri="{FF2B5EF4-FFF2-40B4-BE49-F238E27FC236}">
              <a16:creationId xmlns:a16="http://schemas.microsoft.com/office/drawing/2014/main" id="{2A6CD181-F545-4CB3-8B31-3020FB307A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19" name="Text Box 1">
          <a:extLst>
            <a:ext uri="{FF2B5EF4-FFF2-40B4-BE49-F238E27FC236}">
              <a16:creationId xmlns:a16="http://schemas.microsoft.com/office/drawing/2014/main" id="{4E930F28-69A4-4BF6-8533-FDD2E552A6B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20" name="Text Box 1">
          <a:extLst>
            <a:ext uri="{FF2B5EF4-FFF2-40B4-BE49-F238E27FC236}">
              <a16:creationId xmlns:a16="http://schemas.microsoft.com/office/drawing/2014/main" id="{153C2E36-C534-49E9-A1BA-8C2C6C06B0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21" name="Text Box 1">
          <a:extLst>
            <a:ext uri="{FF2B5EF4-FFF2-40B4-BE49-F238E27FC236}">
              <a16:creationId xmlns:a16="http://schemas.microsoft.com/office/drawing/2014/main" id="{A3D2A28F-A793-445C-BF69-ABDA0E8B354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22" name="Text Box 1">
          <a:extLst>
            <a:ext uri="{FF2B5EF4-FFF2-40B4-BE49-F238E27FC236}">
              <a16:creationId xmlns:a16="http://schemas.microsoft.com/office/drawing/2014/main" id="{31D35DAC-FAC0-41ED-95CF-82C938E989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23" name="Text Box 1">
          <a:extLst>
            <a:ext uri="{FF2B5EF4-FFF2-40B4-BE49-F238E27FC236}">
              <a16:creationId xmlns:a16="http://schemas.microsoft.com/office/drawing/2014/main" id="{D9F7BE52-EF61-44F7-B88A-FC127B9DA1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24" name="Text Box 1">
          <a:extLst>
            <a:ext uri="{FF2B5EF4-FFF2-40B4-BE49-F238E27FC236}">
              <a16:creationId xmlns:a16="http://schemas.microsoft.com/office/drawing/2014/main" id="{27F648A3-C941-4F01-8E14-1EB7B82BD4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25" name="Text Box 1">
          <a:extLst>
            <a:ext uri="{FF2B5EF4-FFF2-40B4-BE49-F238E27FC236}">
              <a16:creationId xmlns:a16="http://schemas.microsoft.com/office/drawing/2014/main" id="{CC30A262-63CF-4F52-9091-CB4C7DBEFA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26" name="Text Box 1">
          <a:extLst>
            <a:ext uri="{FF2B5EF4-FFF2-40B4-BE49-F238E27FC236}">
              <a16:creationId xmlns:a16="http://schemas.microsoft.com/office/drawing/2014/main" id="{B9650642-BFB4-4847-B538-DB24264923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27" name="Text Box 1">
          <a:extLst>
            <a:ext uri="{FF2B5EF4-FFF2-40B4-BE49-F238E27FC236}">
              <a16:creationId xmlns:a16="http://schemas.microsoft.com/office/drawing/2014/main" id="{9377DA03-514F-4362-A511-71AA552DA1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28" name="Text Box 1">
          <a:extLst>
            <a:ext uri="{FF2B5EF4-FFF2-40B4-BE49-F238E27FC236}">
              <a16:creationId xmlns:a16="http://schemas.microsoft.com/office/drawing/2014/main" id="{5FE794A6-4264-4844-98DF-B626A0BA6D0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29" name="Text Box 1">
          <a:extLst>
            <a:ext uri="{FF2B5EF4-FFF2-40B4-BE49-F238E27FC236}">
              <a16:creationId xmlns:a16="http://schemas.microsoft.com/office/drawing/2014/main" id="{A283C443-BFE6-4C07-B999-6BA1F0D46A6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30" name="Text Box 1">
          <a:extLst>
            <a:ext uri="{FF2B5EF4-FFF2-40B4-BE49-F238E27FC236}">
              <a16:creationId xmlns:a16="http://schemas.microsoft.com/office/drawing/2014/main" id="{3A33589A-027B-4393-9BF1-FC1E5599659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31" name="Text Box 1">
          <a:extLst>
            <a:ext uri="{FF2B5EF4-FFF2-40B4-BE49-F238E27FC236}">
              <a16:creationId xmlns:a16="http://schemas.microsoft.com/office/drawing/2014/main" id="{74C2BC90-FBC4-4570-9297-A51811DA13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32" name="Text Box 1">
          <a:extLst>
            <a:ext uri="{FF2B5EF4-FFF2-40B4-BE49-F238E27FC236}">
              <a16:creationId xmlns:a16="http://schemas.microsoft.com/office/drawing/2014/main" id="{3CFB4E5F-85E0-48C7-81BB-C23F6347B6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33" name="Text Box 1">
          <a:extLst>
            <a:ext uri="{FF2B5EF4-FFF2-40B4-BE49-F238E27FC236}">
              <a16:creationId xmlns:a16="http://schemas.microsoft.com/office/drawing/2014/main" id="{5E1255D5-4072-457D-8D2A-A0C2B9A222D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34" name="Text Box 1">
          <a:extLst>
            <a:ext uri="{FF2B5EF4-FFF2-40B4-BE49-F238E27FC236}">
              <a16:creationId xmlns:a16="http://schemas.microsoft.com/office/drawing/2014/main" id="{9385F41F-5557-4D33-B2D4-31AC24CC55B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35" name="Text Box 1">
          <a:extLst>
            <a:ext uri="{FF2B5EF4-FFF2-40B4-BE49-F238E27FC236}">
              <a16:creationId xmlns:a16="http://schemas.microsoft.com/office/drawing/2014/main" id="{AE0E3C8E-C07C-4B4E-A0DA-1016FB32FF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36" name="Text Box 1">
          <a:extLst>
            <a:ext uri="{FF2B5EF4-FFF2-40B4-BE49-F238E27FC236}">
              <a16:creationId xmlns:a16="http://schemas.microsoft.com/office/drawing/2014/main" id="{F4D8D0C9-CB39-4A17-9863-FFB8CB2470A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37" name="Text Box 1">
          <a:extLst>
            <a:ext uri="{FF2B5EF4-FFF2-40B4-BE49-F238E27FC236}">
              <a16:creationId xmlns:a16="http://schemas.microsoft.com/office/drawing/2014/main" id="{701F58E2-ACC7-420D-B887-741EEBEA69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38" name="Text Box 1">
          <a:extLst>
            <a:ext uri="{FF2B5EF4-FFF2-40B4-BE49-F238E27FC236}">
              <a16:creationId xmlns:a16="http://schemas.microsoft.com/office/drawing/2014/main" id="{449C8D99-FE79-4EDC-BF20-06FFB46FAE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39" name="Text Box 1">
          <a:extLst>
            <a:ext uri="{FF2B5EF4-FFF2-40B4-BE49-F238E27FC236}">
              <a16:creationId xmlns:a16="http://schemas.microsoft.com/office/drawing/2014/main" id="{BC47445D-BA2A-4419-853F-5D4A14240A0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40" name="Text Box 1">
          <a:extLst>
            <a:ext uri="{FF2B5EF4-FFF2-40B4-BE49-F238E27FC236}">
              <a16:creationId xmlns:a16="http://schemas.microsoft.com/office/drawing/2014/main" id="{BBCE89FE-C2F7-468A-8D8D-12816446998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41" name="Text Box 1">
          <a:extLst>
            <a:ext uri="{FF2B5EF4-FFF2-40B4-BE49-F238E27FC236}">
              <a16:creationId xmlns:a16="http://schemas.microsoft.com/office/drawing/2014/main" id="{440424BB-5E9E-46E6-B5DB-862137CD294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42" name="Text Box 1">
          <a:extLst>
            <a:ext uri="{FF2B5EF4-FFF2-40B4-BE49-F238E27FC236}">
              <a16:creationId xmlns:a16="http://schemas.microsoft.com/office/drawing/2014/main" id="{DFAA84C4-C8ED-413F-A015-06CD8FEF18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43" name="Text Box 1">
          <a:extLst>
            <a:ext uri="{FF2B5EF4-FFF2-40B4-BE49-F238E27FC236}">
              <a16:creationId xmlns:a16="http://schemas.microsoft.com/office/drawing/2014/main" id="{C0C313C1-B5D1-4E58-84B5-853971A6DD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44" name="Text Box 1">
          <a:extLst>
            <a:ext uri="{FF2B5EF4-FFF2-40B4-BE49-F238E27FC236}">
              <a16:creationId xmlns:a16="http://schemas.microsoft.com/office/drawing/2014/main" id="{4501D97A-C851-4C54-90B3-FB76E3BFE04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45" name="Text Box 1">
          <a:extLst>
            <a:ext uri="{FF2B5EF4-FFF2-40B4-BE49-F238E27FC236}">
              <a16:creationId xmlns:a16="http://schemas.microsoft.com/office/drawing/2014/main" id="{80A7DC03-843E-44EB-A25B-F9DCEFD097B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46" name="Text Box 1">
          <a:extLst>
            <a:ext uri="{FF2B5EF4-FFF2-40B4-BE49-F238E27FC236}">
              <a16:creationId xmlns:a16="http://schemas.microsoft.com/office/drawing/2014/main" id="{169C89ED-A803-4D79-AAA5-5C47E8DD46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47" name="Text Box 1">
          <a:extLst>
            <a:ext uri="{FF2B5EF4-FFF2-40B4-BE49-F238E27FC236}">
              <a16:creationId xmlns:a16="http://schemas.microsoft.com/office/drawing/2014/main" id="{F1E7AB89-EA7D-4929-8FBA-76A9087728B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48" name="Text Box 1">
          <a:extLst>
            <a:ext uri="{FF2B5EF4-FFF2-40B4-BE49-F238E27FC236}">
              <a16:creationId xmlns:a16="http://schemas.microsoft.com/office/drawing/2014/main" id="{D2F0425B-AEA0-4D26-9E23-612BDFFCC32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49" name="Text Box 1">
          <a:extLst>
            <a:ext uri="{FF2B5EF4-FFF2-40B4-BE49-F238E27FC236}">
              <a16:creationId xmlns:a16="http://schemas.microsoft.com/office/drawing/2014/main" id="{75701375-2010-4057-B2EF-17B8683C85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50" name="Text Box 1">
          <a:extLst>
            <a:ext uri="{FF2B5EF4-FFF2-40B4-BE49-F238E27FC236}">
              <a16:creationId xmlns:a16="http://schemas.microsoft.com/office/drawing/2014/main" id="{4FB84005-0617-4637-A2A0-BDCAA6E50EF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51" name="Text Box 1">
          <a:extLst>
            <a:ext uri="{FF2B5EF4-FFF2-40B4-BE49-F238E27FC236}">
              <a16:creationId xmlns:a16="http://schemas.microsoft.com/office/drawing/2014/main" id="{EA404129-258C-4E3A-88E0-BF3857E964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52" name="Text Box 1">
          <a:extLst>
            <a:ext uri="{FF2B5EF4-FFF2-40B4-BE49-F238E27FC236}">
              <a16:creationId xmlns:a16="http://schemas.microsoft.com/office/drawing/2014/main" id="{E8549BA6-DAFD-4D30-8E80-02E65D01DC4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753" name="Text Box 1">
          <a:extLst>
            <a:ext uri="{FF2B5EF4-FFF2-40B4-BE49-F238E27FC236}">
              <a16:creationId xmlns:a16="http://schemas.microsoft.com/office/drawing/2014/main" id="{CCFCCBB6-1E6C-4912-9EC9-C761B7CE4A7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54" name="Text Box 1">
          <a:extLst>
            <a:ext uri="{FF2B5EF4-FFF2-40B4-BE49-F238E27FC236}">
              <a16:creationId xmlns:a16="http://schemas.microsoft.com/office/drawing/2014/main" id="{C6018D99-4F5A-4423-AC4D-FD90FD9F46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55" name="Text Box 1">
          <a:extLst>
            <a:ext uri="{FF2B5EF4-FFF2-40B4-BE49-F238E27FC236}">
              <a16:creationId xmlns:a16="http://schemas.microsoft.com/office/drawing/2014/main" id="{084AFC91-D7A6-484A-97C0-CB314B2D8C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56" name="Text Box 1">
          <a:extLst>
            <a:ext uri="{FF2B5EF4-FFF2-40B4-BE49-F238E27FC236}">
              <a16:creationId xmlns:a16="http://schemas.microsoft.com/office/drawing/2014/main" id="{0EC00B46-09FF-40DC-9FDA-1AEED49014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57" name="Text Box 1">
          <a:extLst>
            <a:ext uri="{FF2B5EF4-FFF2-40B4-BE49-F238E27FC236}">
              <a16:creationId xmlns:a16="http://schemas.microsoft.com/office/drawing/2014/main" id="{D150B5B4-3B86-472A-BC5D-7FB26B49DD7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58" name="Text Box 1">
          <a:extLst>
            <a:ext uri="{FF2B5EF4-FFF2-40B4-BE49-F238E27FC236}">
              <a16:creationId xmlns:a16="http://schemas.microsoft.com/office/drawing/2014/main" id="{845843D0-4838-4399-8885-A000739C9A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59" name="Text Box 1">
          <a:extLst>
            <a:ext uri="{FF2B5EF4-FFF2-40B4-BE49-F238E27FC236}">
              <a16:creationId xmlns:a16="http://schemas.microsoft.com/office/drawing/2014/main" id="{12DF506A-BE43-4507-9BBF-E441D81B77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60" name="Text Box 1">
          <a:extLst>
            <a:ext uri="{FF2B5EF4-FFF2-40B4-BE49-F238E27FC236}">
              <a16:creationId xmlns:a16="http://schemas.microsoft.com/office/drawing/2014/main" id="{F56AEEA3-08E7-4EDB-B24C-49E6A8AA7D9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61" name="Text Box 1">
          <a:extLst>
            <a:ext uri="{FF2B5EF4-FFF2-40B4-BE49-F238E27FC236}">
              <a16:creationId xmlns:a16="http://schemas.microsoft.com/office/drawing/2014/main" id="{5C413C99-6377-495D-8E5A-A5892C6278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62" name="Text Box 1">
          <a:extLst>
            <a:ext uri="{FF2B5EF4-FFF2-40B4-BE49-F238E27FC236}">
              <a16:creationId xmlns:a16="http://schemas.microsoft.com/office/drawing/2014/main" id="{6A7D40C3-4681-4EFA-B741-F8ED5A7FE3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63" name="Text Box 1">
          <a:extLst>
            <a:ext uri="{FF2B5EF4-FFF2-40B4-BE49-F238E27FC236}">
              <a16:creationId xmlns:a16="http://schemas.microsoft.com/office/drawing/2014/main" id="{4FA396F8-18AE-43BA-A32F-2C86B814D2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64" name="Text Box 1">
          <a:extLst>
            <a:ext uri="{FF2B5EF4-FFF2-40B4-BE49-F238E27FC236}">
              <a16:creationId xmlns:a16="http://schemas.microsoft.com/office/drawing/2014/main" id="{60B21062-256C-4B59-98C7-43C1DB77F5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65" name="Text Box 1">
          <a:extLst>
            <a:ext uri="{FF2B5EF4-FFF2-40B4-BE49-F238E27FC236}">
              <a16:creationId xmlns:a16="http://schemas.microsoft.com/office/drawing/2014/main" id="{2A364D16-ECBF-4335-9682-4CAC829BE4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66" name="Text Box 1">
          <a:extLst>
            <a:ext uri="{FF2B5EF4-FFF2-40B4-BE49-F238E27FC236}">
              <a16:creationId xmlns:a16="http://schemas.microsoft.com/office/drawing/2014/main" id="{67DA63AF-480C-4C45-8F65-1570204533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67" name="Text Box 1">
          <a:extLst>
            <a:ext uri="{FF2B5EF4-FFF2-40B4-BE49-F238E27FC236}">
              <a16:creationId xmlns:a16="http://schemas.microsoft.com/office/drawing/2014/main" id="{6049E773-531D-473E-A2FD-2ADFF818EB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68" name="Text Box 1">
          <a:extLst>
            <a:ext uri="{FF2B5EF4-FFF2-40B4-BE49-F238E27FC236}">
              <a16:creationId xmlns:a16="http://schemas.microsoft.com/office/drawing/2014/main" id="{595DDD01-4DA8-4AA4-B13C-D0DB692A096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69" name="Text Box 1">
          <a:extLst>
            <a:ext uri="{FF2B5EF4-FFF2-40B4-BE49-F238E27FC236}">
              <a16:creationId xmlns:a16="http://schemas.microsoft.com/office/drawing/2014/main" id="{66072AE1-4BB8-4FD7-B23A-4DAF14B11F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70" name="Text Box 1">
          <a:extLst>
            <a:ext uri="{FF2B5EF4-FFF2-40B4-BE49-F238E27FC236}">
              <a16:creationId xmlns:a16="http://schemas.microsoft.com/office/drawing/2014/main" id="{9971BC76-D6FA-4ADA-9539-FF68301389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71" name="Text Box 1">
          <a:extLst>
            <a:ext uri="{FF2B5EF4-FFF2-40B4-BE49-F238E27FC236}">
              <a16:creationId xmlns:a16="http://schemas.microsoft.com/office/drawing/2014/main" id="{41892D2E-9445-4DC6-8544-BDB1EB81DA3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72" name="Text Box 1">
          <a:extLst>
            <a:ext uri="{FF2B5EF4-FFF2-40B4-BE49-F238E27FC236}">
              <a16:creationId xmlns:a16="http://schemas.microsoft.com/office/drawing/2014/main" id="{993F2CBA-C754-42F0-90C4-AC4FF42862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73" name="Text Box 1">
          <a:extLst>
            <a:ext uri="{FF2B5EF4-FFF2-40B4-BE49-F238E27FC236}">
              <a16:creationId xmlns:a16="http://schemas.microsoft.com/office/drawing/2014/main" id="{FC9C88E1-04D2-4B8C-A76C-970E182FBF4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74" name="Text Box 1">
          <a:extLst>
            <a:ext uri="{FF2B5EF4-FFF2-40B4-BE49-F238E27FC236}">
              <a16:creationId xmlns:a16="http://schemas.microsoft.com/office/drawing/2014/main" id="{E2EE29B9-DF96-44D2-9B94-E348D843DA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75" name="Text Box 1">
          <a:extLst>
            <a:ext uri="{FF2B5EF4-FFF2-40B4-BE49-F238E27FC236}">
              <a16:creationId xmlns:a16="http://schemas.microsoft.com/office/drawing/2014/main" id="{0A9850CD-9D34-44B6-A096-893638AB245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76" name="Text Box 1">
          <a:extLst>
            <a:ext uri="{FF2B5EF4-FFF2-40B4-BE49-F238E27FC236}">
              <a16:creationId xmlns:a16="http://schemas.microsoft.com/office/drawing/2014/main" id="{B9A85DCC-0535-4050-9A6F-3E20A820BF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77" name="Text Box 1">
          <a:extLst>
            <a:ext uri="{FF2B5EF4-FFF2-40B4-BE49-F238E27FC236}">
              <a16:creationId xmlns:a16="http://schemas.microsoft.com/office/drawing/2014/main" id="{37B044C8-6DF6-4E9E-9550-70410C9E5F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78" name="Text Box 1">
          <a:extLst>
            <a:ext uri="{FF2B5EF4-FFF2-40B4-BE49-F238E27FC236}">
              <a16:creationId xmlns:a16="http://schemas.microsoft.com/office/drawing/2014/main" id="{D65A96B7-C799-42AE-9631-06EC9B43D77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79" name="Text Box 1">
          <a:extLst>
            <a:ext uri="{FF2B5EF4-FFF2-40B4-BE49-F238E27FC236}">
              <a16:creationId xmlns:a16="http://schemas.microsoft.com/office/drawing/2014/main" id="{86ABA0FD-EDC2-4937-BD9D-951E923B43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0" name="Text Box 1">
          <a:extLst>
            <a:ext uri="{FF2B5EF4-FFF2-40B4-BE49-F238E27FC236}">
              <a16:creationId xmlns:a16="http://schemas.microsoft.com/office/drawing/2014/main" id="{FB251FDD-6680-4FDB-95EE-A7BDFB5C99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1" name="Text Box 1">
          <a:extLst>
            <a:ext uri="{FF2B5EF4-FFF2-40B4-BE49-F238E27FC236}">
              <a16:creationId xmlns:a16="http://schemas.microsoft.com/office/drawing/2014/main" id="{2CAAF588-83B3-4619-9E65-189638FA93F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2" name="Text Box 1">
          <a:extLst>
            <a:ext uri="{FF2B5EF4-FFF2-40B4-BE49-F238E27FC236}">
              <a16:creationId xmlns:a16="http://schemas.microsoft.com/office/drawing/2014/main" id="{3B7008F6-F9D0-4758-9DE7-1EB945713B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3" name="Text Box 1">
          <a:extLst>
            <a:ext uri="{FF2B5EF4-FFF2-40B4-BE49-F238E27FC236}">
              <a16:creationId xmlns:a16="http://schemas.microsoft.com/office/drawing/2014/main" id="{E10CF540-00F5-4B9A-B24F-13B7991FA6A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4" name="Text Box 1">
          <a:extLst>
            <a:ext uri="{FF2B5EF4-FFF2-40B4-BE49-F238E27FC236}">
              <a16:creationId xmlns:a16="http://schemas.microsoft.com/office/drawing/2014/main" id="{28257F3F-D2CE-401E-BAF0-2F810F21E9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5" name="Text Box 1">
          <a:extLst>
            <a:ext uri="{FF2B5EF4-FFF2-40B4-BE49-F238E27FC236}">
              <a16:creationId xmlns:a16="http://schemas.microsoft.com/office/drawing/2014/main" id="{A8B26643-A4D4-4C66-8B46-21C6346B34C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6" name="Text Box 1">
          <a:extLst>
            <a:ext uri="{FF2B5EF4-FFF2-40B4-BE49-F238E27FC236}">
              <a16:creationId xmlns:a16="http://schemas.microsoft.com/office/drawing/2014/main" id="{9C3AF1F5-EE0A-4AF3-B21D-3957639B1A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7" name="Text Box 1">
          <a:extLst>
            <a:ext uri="{FF2B5EF4-FFF2-40B4-BE49-F238E27FC236}">
              <a16:creationId xmlns:a16="http://schemas.microsoft.com/office/drawing/2014/main" id="{010E9B5C-056F-4B49-90AC-DB9B4AF0E1D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8" name="Text Box 1">
          <a:extLst>
            <a:ext uri="{FF2B5EF4-FFF2-40B4-BE49-F238E27FC236}">
              <a16:creationId xmlns:a16="http://schemas.microsoft.com/office/drawing/2014/main" id="{BABF9B5E-733A-46C5-9852-03526931ECC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89" name="Text Box 1">
          <a:extLst>
            <a:ext uri="{FF2B5EF4-FFF2-40B4-BE49-F238E27FC236}">
              <a16:creationId xmlns:a16="http://schemas.microsoft.com/office/drawing/2014/main" id="{F0764315-35E5-44E8-9531-6E721BEA690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90" name="Text Box 1">
          <a:extLst>
            <a:ext uri="{FF2B5EF4-FFF2-40B4-BE49-F238E27FC236}">
              <a16:creationId xmlns:a16="http://schemas.microsoft.com/office/drawing/2014/main" id="{69A1B31D-ECAD-48EF-B9E0-A90ECF7CFA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91" name="Text Box 1">
          <a:extLst>
            <a:ext uri="{FF2B5EF4-FFF2-40B4-BE49-F238E27FC236}">
              <a16:creationId xmlns:a16="http://schemas.microsoft.com/office/drawing/2014/main" id="{BAF813C8-1E21-4047-935E-1B315DFA5E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92" name="Text Box 1">
          <a:extLst>
            <a:ext uri="{FF2B5EF4-FFF2-40B4-BE49-F238E27FC236}">
              <a16:creationId xmlns:a16="http://schemas.microsoft.com/office/drawing/2014/main" id="{8FB6D29A-2CD9-41C4-89B3-A0E982509B0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793" name="Text Box 1">
          <a:extLst>
            <a:ext uri="{FF2B5EF4-FFF2-40B4-BE49-F238E27FC236}">
              <a16:creationId xmlns:a16="http://schemas.microsoft.com/office/drawing/2014/main" id="{DFFFD992-A6D7-45AA-8401-325F5E52DC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94" name="Text Box 1">
          <a:extLst>
            <a:ext uri="{FF2B5EF4-FFF2-40B4-BE49-F238E27FC236}">
              <a16:creationId xmlns:a16="http://schemas.microsoft.com/office/drawing/2014/main" id="{EFED565C-8440-4CFC-ACAB-4B68416B16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95" name="Text Box 1">
          <a:extLst>
            <a:ext uri="{FF2B5EF4-FFF2-40B4-BE49-F238E27FC236}">
              <a16:creationId xmlns:a16="http://schemas.microsoft.com/office/drawing/2014/main" id="{3E50966B-2878-47F2-8CBF-BFE2FB45E90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796" name="Text Box 1">
          <a:extLst>
            <a:ext uri="{FF2B5EF4-FFF2-40B4-BE49-F238E27FC236}">
              <a16:creationId xmlns:a16="http://schemas.microsoft.com/office/drawing/2014/main" id="{6E4E1B67-166F-42F6-8964-4341D58489E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797" name="Text Box 1">
          <a:extLst>
            <a:ext uri="{FF2B5EF4-FFF2-40B4-BE49-F238E27FC236}">
              <a16:creationId xmlns:a16="http://schemas.microsoft.com/office/drawing/2014/main" id="{1459BDA0-70FE-4583-A67B-6528407C3A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98" name="Text Box 1">
          <a:extLst>
            <a:ext uri="{FF2B5EF4-FFF2-40B4-BE49-F238E27FC236}">
              <a16:creationId xmlns:a16="http://schemas.microsoft.com/office/drawing/2014/main" id="{995957BB-A000-4978-87DC-9FD3E76E1B1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799" name="Text Box 1">
          <a:extLst>
            <a:ext uri="{FF2B5EF4-FFF2-40B4-BE49-F238E27FC236}">
              <a16:creationId xmlns:a16="http://schemas.microsoft.com/office/drawing/2014/main" id="{7221B985-F1B7-4388-A5BA-B145EE7971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0" name="Text Box 1">
          <a:extLst>
            <a:ext uri="{FF2B5EF4-FFF2-40B4-BE49-F238E27FC236}">
              <a16:creationId xmlns:a16="http://schemas.microsoft.com/office/drawing/2014/main" id="{D3EEBFAB-52D2-40A2-910B-9ADD1F4CF32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1" name="Text Box 1">
          <a:extLst>
            <a:ext uri="{FF2B5EF4-FFF2-40B4-BE49-F238E27FC236}">
              <a16:creationId xmlns:a16="http://schemas.microsoft.com/office/drawing/2014/main" id="{98B477FD-4B8C-4BA3-9FB7-662619F942C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02" name="Text Box 1">
          <a:extLst>
            <a:ext uri="{FF2B5EF4-FFF2-40B4-BE49-F238E27FC236}">
              <a16:creationId xmlns:a16="http://schemas.microsoft.com/office/drawing/2014/main" id="{206990AD-DD7D-4A50-BC05-A48EBC28F5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03" name="Text Box 1">
          <a:extLst>
            <a:ext uri="{FF2B5EF4-FFF2-40B4-BE49-F238E27FC236}">
              <a16:creationId xmlns:a16="http://schemas.microsoft.com/office/drawing/2014/main" id="{AF06FCF5-502D-4032-80B0-E8A3BFCC89B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04" name="Text Box 1">
          <a:extLst>
            <a:ext uri="{FF2B5EF4-FFF2-40B4-BE49-F238E27FC236}">
              <a16:creationId xmlns:a16="http://schemas.microsoft.com/office/drawing/2014/main" id="{6982E99C-BED2-439D-9921-9B8A220B34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05" name="Text Box 1">
          <a:extLst>
            <a:ext uri="{FF2B5EF4-FFF2-40B4-BE49-F238E27FC236}">
              <a16:creationId xmlns:a16="http://schemas.microsoft.com/office/drawing/2014/main" id="{40E0C1B6-AE87-48C4-AF0F-2D5580A19D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6" name="Text Box 1">
          <a:extLst>
            <a:ext uri="{FF2B5EF4-FFF2-40B4-BE49-F238E27FC236}">
              <a16:creationId xmlns:a16="http://schemas.microsoft.com/office/drawing/2014/main" id="{47D82278-33D7-48F0-870D-2424D4F23E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7" name="Text Box 1">
          <a:extLst>
            <a:ext uri="{FF2B5EF4-FFF2-40B4-BE49-F238E27FC236}">
              <a16:creationId xmlns:a16="http://schemas.microsoft.com/office/drawing/2014/main" id="{39E26CFC-5A21-46D4-8C8A-3FD7EC418B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8" name="Text Box 1">
          <a:extLst>
            <a:ext uri="{FF2B5EF4-FFF2-40B4-BE49-F238E27FC236}">
              <a16:creationId xmlns:a16="http://schemas.microsoft.com/office/drawing/2014/main" id="{A230E757-0BBF-44E8-AADC-434B25CA2E1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09" name="Text Box 1">
          <a:extLst>
            <a:ext uri="{FF2B5EF4-FFF2-40B4-BE49-F238E27FC236}">
              <a16:creationId xmlns:a16="http://schemas.microsoft.com/office/drawing/2014/main" id="{20B17F58-E912-4D06-9BC4-37F107F51AB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10" name="Text Box 1">
          <a:extLst>
            <a:ext uri="{FF2B5EF4-FFF2-40B4-BE49-F238E27FC236}">
              <a16:creationId xmlns:a16="http://schemas.microsoft.com/office/drawing/2014/main" id="{CCD1E2EB-71A8-4E5C-AA26-7B13B4C3CE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11" name="Text Box 1">
          <a:extLst>
            <a:ext uri="{FF2B5EF4-FFF2-40B4-BE49-F238E27FC236}">
              <a16:creationId xmlns:a16="http://schemas.microsoft.com/office/drawing/2014/main" id="{CD4684BA-455D-49C3-BBA7-18B0B639D97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12" name="Text Box 1">
          <a:extLst>
            <a:ext uri="{FF2B5EF4-FFF2-40B4-BE49-F238E27FC236}">
              <a16:creationId xmlns:a16="http://schemas.microsoft.com/office/drawing/2014/main" id="{5E365B2B-CB7D-4455-9218-D24B3F138A8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13" name="Text Box 1">
          <a:extLst>
            <a:ext uri="{FF2B5EF4-FFF2-40B4-BE49-F238E27FC236}">
              <a16:creationId xmlns:a16="http://schemas.microsoft.com/office/drawing/2014/main" id="{C96B9F09-AC36-4BB1-B11E-571A37440F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14" name="Text Box 1">
          <a:extLst>
            <a:ext uri="{FF2B5EF4-FFF2-40B4-BE49-F238E27FC236}">
              <a16:creationId xmlns:a16="http://schemas.microsoft.com/office/drawing/2014/main" id="{0F536B0A-2722-4FAB-910E-4539FED8BD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15" name="Text Box 1">
          <a:extLst>
            <a:ext uri="{FF2B5EF4-FFF2-40B4-BE49-F238E27FC236}">
              <a16:creationId xmlns:a16="http://schemas.microsoft.com/office/drawing/2014/main" id="{1C2804FA-9F8F-434A-834F-D7D9AD586A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16" name="Text Box 1">
          <a:extLst>
            <a:ext uri="{FF2B5EF4-FFF2-40B4-BE49-F238E27FC236}">
              <a16:creationId xmlns:a16="http://schemas.microsoft.com/office/drawing/2014/main" id="{6D72E1DD-F026-403C-AD40-725B1789F4D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17" name="Text Box 1">
          <a:extLst>
            <a:ext uri="{FF2B5EF4-FFF2-40B4-BE49-F238E27FC236}">
              <a16:creationId xmlns:a16="http://schemas.microsoft.com/office/drawing/2014/main" id="{4B22C6FE-4A3B-4252-B006-335B956A07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18" name="Text Box 1">
          <a:extLst>
            <a:ext uri="{FF2B5EF4-FFF2-40B4-BE49-F238E27FC236}">
              <a16:creationId xmlns:a16="http://schemas.microsoft.com/office/drawing/2014/main" id="{C524CFFA-9E98-453C-8E92-3C505006D44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19" name="Text Box 1">
          <a:extLst>
            <a:ext uri="{FF2B5EF4-FFF2-40B4-BE49-F238E27FC236}">
              <a16:creationId xmlns:a16="http://schemas.microsoft.com/office/drawing/2014/main" id="{39F059D8-A3CA-4EFB-AAE4-2455671514C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20" name="Text Box 1">
          <a:extLst>
            <a:ext uri="{FF2B5EF4-FFF2-40B4-BE49-F238E27FC236}">
              <a16:creationId xmlns:a16="http://schemas.microsoft.com/office/drawing/2014/main" id="{7D684113-4569-4924-9C1E-F3CEDB26F7A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21" name="Text Box 1">
          <a:extLst>
            <a:ext uri="{FF2B5EF4-FFF2-40B4-BE49-F238E27FC236}">
              <a16:creationId xmlns:a16="http://schemas.microsoft.com/office/drawing/2014/main" id="{802C18FF-7E73-4897-8E5E-BDB97F9E09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22" name="Text Box 1">
          <a:extLst>
            <a:ext uri="{FF2B5EF4-FFF2-40B4-BE49-F238E27FC236}">
              <a16:creationId xmlns:a16="http://schemas.microsoft.com/office/drawing/2014/main" id="{737E61AD-61CC-46F3-8A2B-94C9E7A7293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23" name="Text Box 1">
          <a:extLst>
            <a:ext uri="{FF2B5EF4-FFF2-40B4-BE49-F238E27FC236}">
              <a16:creationId xmlns:a16="http://schemas.microsoft.com/office/drawing/2014/main" id="{78338613-3A72-45C6-9229-3D80929BF2D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24" name="Text Box 1">
          <a:extLst>
            <a:ext uri="{FF2B5EF4-FFF2-40B4-BE49-F238E27FC236}">
              <a16:creationId xmlns:a16="http://schemas.microsoft.com/office/drawing/2014/main" id="{4DA521A8-F8D8-44A1-A5D9-D556C73BE5E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25" name="Text Box 1">
          <a:extLst>
            <a:ext uri="{FF2B5EF4-FFF2-40B4-BE49-F238E27FC236}">
              <a16:creationId xmlns:a16="http://schemas.microsoft.com/office/drawing/2014/main" id="{4DA9F9A6-1C5E-40F0-B71A-105D64DD9F8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26" name="Text Box 1">
          <a:extLst>
            <a:ext uri="{FF2B5EF4-FFF2-40B4-BE49-F238E27FC236}">
              <a16:creationId xmlns:a16="http://schemas.microsoft.com/office/drawing/2014/main" id="{B79106A3-7F78-4E9B-9F89-B34662CF14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27" name="Text Box 1">
          <a:extLst>
            <a:ext uri="{FF2B5EF4-FFF2-40B4-BE49-F238E27FC236}">
              <a16:creationId xmlns:a16="http://schemas.microsoft.com/office/drawing/2014/main" id="{A503E906-C096-44B4-A8B7-497BDCE2816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28" name="Text Box 1">
          <a:extLst>
            <a:ext uri="{FF2B5EF4-FFF2-40B4-BE49-F238E27FC236}">
              <a16:creationId xmlns:a16="http://schemas.microsoft.com/office/drawing/2014/main" id="{BA7E8E65-3955-4A69-934E-1E6576FDD55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29" name="Text Box 1">
          <a:extLst>
            <a:ext uri="{FF2B5EF4-FFF2-40B4-BE49-F238E27FC236}">
              <a16:creationId xmlns:a16="http://schemas.microsoft.com/office/drawing/2014/main" id="{6CB2E280-D936-4CCF-83E1-A242C7D23A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0" name="Text Box 1">
          <a:extLst>
            <a:ext uri="{FF2B5EF4-FFF2-40B4-BE49-F238E27FC236}">
              <a16:creationId xmlns:a16="http://schemas.microsoft.com/office/drawing/2014/main" id="{B034B9BD-E1BB-4E3F-BB41-F64204B5EB7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1" name="Text Box 1">
          <a:extLst>
            <a:ext uri="{FF2B5EF4-FFF2-40B4-BE49-F238E27FC236}">
              <a16:creationId xmlns:a16="http://schemas.microsoft.com/office/drawing/2014/main" id="{C7CA2724-83B6-4EC5-A95E-FB989F2317B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2" name="Text Box 1">
          <a:extLst>
            <a:ext uri="{FF2B5EF4-FFF2-40B4-BE49-F238E27FC236}">
              <a16:creationId xmlns:a16="http://schemas.microsoft.com/office/drawing/2014/main" id="{48854CB0-39DE-44B5-B79E-066A84CBDE0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3" name="Text Box 1">
          <a:extLst>
            <a:ext uri="{FF2B5EF4-FFF2-40B4-BE49-F238E27FC236}">
              <a16:creationId xmlns:a16="http://schemas.microsoft.com/office/drawing/2014/main" id="{0026BCF0-C0E0-47A3-81B1-888BCA23AB8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34" name="Text Box 1">
          <a:extLst>
            <a:ext uri="{FF2B5EF4-FFF2-40B4-BE49-F238E27FC236}">
              <a16:creationId xmlns:a16="http://schemas.microsoft.com/office/drawing/2014/main" id="{5B62FDE0-33DC-42A5-9048-0BE6CDB4680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5" name="Text Box 1">
          <a:extLst>
            <a:ext uri="{FF2B5EF4-FFF2-40B4-BE49-F238E27FC236}">
              <a16:creationId xmlns:a16="http://schemas.microsoft.com/office/drawing/2014/main" id="{9A6B5D7A-0A29-45AD-8F91-0EE22F06457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36" name="Text Box 1">
          <a:extLst>
            <a:ext uri="{FF2B5EF4-FFF2-40B4-BE49-F238E27FC236}">
              <a16:creationId xmlns:a16="http://schemas.microsoft.com/office/drawing/2014/main" id="{CDDFEE67-2915-4A30-BD2F-D1DB01617FB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37" name="Text Box 1">
          <a:extLst>
            <a:ext uri="{FF2B5EF4-FFF2-40B4-BE49-F238E27FC236}">
              <a16:creationId xmlns:a16="http://schemas.microsoft.com/office/drawing/2014/main" id="{9315659F-837B-4BC2-8C55-1B865ADABC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838" name="Text Box 1">
          <a:extLst>
            <a:ext uri="{FF2B5EF4-FFF2-40B4-BE49-F238E27FC236}">
              <a16:creationId xmlns:a16="http://schemas.microsoft.com/office/drawing/2014/main" id="{1FA70BAF-789C-40D6-814E-99983CC17A1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839" name="Text Box 1">
          <a:extLst>
            <a:ext uri="{FF2B5EF4-FFF2-40B4-BE49-F238E27FC236}">
              <a16:creationId xmlns:a16="http://schemas.microsoft.com/office/drawing/2014/main" id="{EAB64D71-B8B6-4E35-B8DC-640E93C3086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840" name="Text Box 1">
          <a:extLst>
            <a:ext uri="{FF2B5EF4-FFF2-40B4-BE49-F238E27FC236}">
              <a16:creationId xmlns:a16="http://schemas.microsoft.com/office/drawing/2014/main" id="{041C2159-0789-4B49-AF51-94553C6D79B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841" name="Text Box 1">
          <a:extLst>
            <a:ext uri="{FF2B5EF4-FFF2-40B4-BE49-F238E27FC236}">
              <a16:creationId xmlns:a16="http://schemas.microsoft.com/office/drawing/2014/main" id="{723CC1FD-AA51-4968-9400-D46E8B25E27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42" name="Text Box 1">
          <a:extLst>
            <a:ext uri="{FF2B5EF4-FFF2-40B4-BE49-F238E27FC236}">
              <a16:creationId xmlns:a16="http://schemas.microsoft.com/office/drawing/2014/main" id="{DCD6B64E-5155-49DA-86A6-0E4C654DBBE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43" name="Text Box 1">
          <a:extLst>
            <a:ext uri="{FF2B5EF4-FFF2-40B4-BE49-F238E27FC236}">
              <a16:creationId xmlns:a16="http://schemas.microsoft.com/office/drawing/2014/main" id="{FE75B018-60A4-4C11-A913-D7DAA00AA4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44" name="Text Box 1">
          <a:extLst>
            <a:ext uri="{FF2B5EF4-FFF2-40B4-BE49-F238E27FC236}">
              <a16:creationId xmlns:a16="http://schemas.microsoft.com/office/drawing/2014/main" id="{05FE7C23-09A8-4744-9DCC-F5DFFC52361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45" name="Text Box 1">
          <a:extLst>
            <a:ext uri="{FF2B5EF4-FFF2-40B4-BE49-F238E27FC236}">
              <a16:creationId xmlns:a16="http://schemas.microsoft.com/office/drawing/2014/main" id="{948484CB-F111-4FA2-ACF2-F1967D6A592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46" name="Text Box 1">
          <a:extLst>
            <a:ext uri="{FF2B5EF4-FFF2-40B4-BE49-F238E27FC236}">
              <a16:creationId xmlns:a16="http://schemas.microsoft.com/office/drawing/2014/main" id="{2EDBD699-07EA-47C0-9350-E55BE9B94B6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47" name="Text Box 1">
          <a:extLst>
            <a:ext uri="{FF2B5EF4-FFF2-40B4-BE49-F238E27FC236}">
              <a16:creationId xmlns:a16="http://schemas.microsoft.com/office/drawing/2014/main" id="{9669459C-D2BA-4907-B304-7C8EBE722C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48" name="Text Box 1">
          <a:extLst>
            <a:ext uri="{FF2B5EF4-FFF2-40B4-BE49-F238E27FC236}">
              <a16:creationId xmlns:a16="http://schemas.microsoft.com/office/drawing/2014/main" id="{E645E5BA-934D-4C3F-A143-D898AEF5944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49" name="Text Box 1">
          <a:extLst>
            <a:ext uri="{FF2B5EF4-FFF2-40B4-BE49-F238E27FC236}">
              <a16:creationId xmlns:a16="http://schemas.microsoft.com/office/drawing/2014/main" id="{097EE0C5-9D72-4FBC-9528-CD714DFA73C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50" name="Text Box 1">
          <a:extLst>
            <a:ext uri="{FF2B5EF4-FFF2-40B4-BE49-F238E27FC236}">
              <a16:creationId xmlns:a16="http://schemas.microsoft.com/office/drawing/2014/main" id="{D75778C2-523A-446F-8C5F-C5C5C98166C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51" name="Text Box 1">
          <a:extLst>
            <a:ext uri="{FF2B5EF4-FFF2-40B4-BE49-F238E27FC236}">
              <a16:creationId xmlns:a16="http://schemas.microsoft.com/office/drawing/2014/main" id="{F15148DC-C488-47BF-A95B-7B2A2725D95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52" name="Text Box 1">
          <a:extLst>
            <a:ext uri="{FF2B5EF4-FFF2-40B4-BE49-F238E27FC236}">
              <a16:creationId xmlns:a16="http://schemas.microsoft.com/office/drawing/2014/main" id="{9AB10866-AFDC-4A20-9C2B-05B0C67269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53" name="Text Box 1">
          <a:extLst>
            <a:ext uri="{FF2B5EF4-FFF2-40B4-BE49-F238E27FC236}">
              <a16:creationId xmlns:a16="http://schemas.microsoft.com/office/drawing/2014/main" id="{7CA3460B-FCDF-44F6-A0D5-D027A533651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54" name="Text Box 1">
          <a:extLst>
            <a:ext uri="{FF2B5EF4-FFF2-40B4-BE49-F238E27FC236}">
              <a16:creationId xmlns:a16="http://schemas.microsoft.com/office/drawing/2014/main" id="{6B9379E6-A253-4BCA-A7D9-0990FE0518B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55" name="Text Box 1">
          <a:extLst>
            <a:ext uri="{FF2B5EF4-FFF2-40B4-BE49-F238E27FC236}">
              <a16:creationId xmlns:a16="http://schemas.microsoft.com/office/drawing/2014/main" id="{96A47CD5-01E9-4B1F-A051-0E4FF249ED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56" name="Text Box 1">
          <a:extLst>
            <a:ext uri="{FF2B5EF4-FFF2-40B4-BE49-F238E27FC236}">
              <a16:creationId xmlns:a16="http://schemas.microsoft.com/office/drawing/2014/main" id="{EDB58773-2D5F-4A01-9A82-BECD3B6FCD7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57" name="Text Box 1">
          <a:extLst>
            <a:ext uri="{FF2B5EF4-FFF2-40B4-BE49-F238E27FC236}">
              <a16:creationId xmlns:a16="http://schemas.microsoft.com/office/drawing/2014/main" id="{B3713924-0EF1-4E27-80C3-A5698E636F3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58" name="Text Box 1">
          <a:extLst>
            <a:ext uri="{FF2B5EF4-FFF2-40B4-BE49-F238E27FC236}">
              <a16:creationId xmlns:a16="http://schemas.microsoft.com/office/drawing/2014/main" id="{4C9E6E8E-6162-4C64-9D30-EC221008C54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59" name="Text Box 1">
          <a:extLst>
            <a:ext uri="{FF2B5EF4-FFF2-40B4-BE49-F238E27FC236}">
              <a16:creationId xmlns:a16="http://schemas.microsoft.com/office/drawing/2014/main" id="{63EAFD68-B7FE-46C1-ADF9-B4F410349E3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60" name="Text Box 1">
          <a:extLst>
            <a:ext uri="{FF2B5EF4-FFF2-40B4-BE49-F238E27FC236}">
              <a16:creationId xmlns:a16="http://schemas.microsoft.com/office/drawing/2014/main" id="{9C5EDE65-2193-441D-B0D7-FBA2E6C832A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61" name="Text Box 1">
          <a:extLst>
            <a:ext uri="{FF2B5EF4-FFF2-40B4-BE49-F238E27FC236}">
              <a16:creationId xmlns:a16="http://schemas.microsoft.com/office/drawing/2014/main" id="{B3138503-6273-447E-B389-73EF40C4C9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62" name="Text Box 1">
          <a:extLst>
            <a:ext uri="{FF2B5EF4-FFF2-40B4-BE49-F238E27FC236}">
              <a16:creationId xmlns:a16="http://schemas.microsoft.com/office/drawing/2014/main" id="{AD94657C-593F-4249-AE0D-799BDA80B20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63" name="Text Box 1">
          <a:extLst>
            <a:ext uri="{FF2B5EF4-FFF2-40B4-BE49-F238E27FC236}">
              <a16:creationId xmlns:a16="http://schemas.microsoft.com/office/drawing/2014/main" id="{39F4EADA-7DC3-4AC0-A528-BBCA7FDB1BF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64" name="Text Box 1">
          <a:extLst>
            <a:ext uri="{FF2B5EF4-FFF2-40B4-BE49-F238E27FC236}">
              <a16:creationId xmlns:a16="http://schemas.microsoft.com/office/drawing/2014/main" id="{C7BDCEB1-FADE-413A-983C-CC24EEEFD5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65" name="Text Box 1">
          <a:extLst>
            <a:ext uri="{FF2B5EF4-FFF2-40B4-BE49-F238E27FC236}">
              <a16:creationId xmlns:a16="http://schemas.microsoft.com/office/drawing/2014/main" id="{FE579289-212D-4969-8711-06E8DDE46C0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66" name="Text Box 1">
          <a:extLst>
            <a:ext uri="{FF2B5EF4-FFF2-40B4-BE49-F238E27FC236}">
              <a16:creationId xmlns:a16="http://schemas.microsoft.com/office/drawing/2014/main" id="{134A3F8B-8354-4E2B-B869-B82C560A3EA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67" name="Text Box 1">
          <a:extLst>
            <a:ext uri="{FF2B5EF4-FFF2-40B4-BE49-F238E27FC236}">
              <a16:creationId xmlns:a16="http://schemas.microsoft.com/office/drawing/2014/main" id="{DB77C09D-EB52-4297-BD2C-FEA27428EAF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68" name="Text Box 1">
          <a:extLst>
            <a:ext uri="{FF2B5EF4-FFF2-40B4-BE49-F238E27FC236}">
              <a16:creationId xmlns:a16="http://schemas.microsoft.com/office/drawing/2014/main" id="{A7773663-6665-4F22-8668-02F91BED40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69" name="Text Box 1">
          <a:extLst>
            <a:ext uri="{FF2B5EF4-FFF2-40B4-BE49-F238E27FC236}">
              <a16:creationId xmlns:a16="http://schemas.microsoft.com/office/drawing/2014/main" id="{D86F7AE1-0913-4C7D-B9CD-7B8C3BD80CB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0" name="Text Box 1">
          <a:extLst>
            <a:ext uri="{FF2B5EF4-FFF2-40B4-BE49-F238E27FC236}">
              <a16:creationId xmlns:a16="http://schemas.microsoft.com/office/drawing/2014/main" id="{5C41200D-58F8-4B92-83B8-83752BE75C5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1" name="Text Box 1">
          <a:extLst>
            <a:ext uri="{FF2B5EF4-FFF2-40B4-BE49-F238E27FC236}">
              <a16:creationId xmlns:a16="http://schemas.microsoft.com/office/drawing/2014/main" id="{C2F29531-F9EC-4CB6-AFA2-6E2FE1E24D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2" name="Text Box 1">
          <a:extLst>
            <a:ext uri="{FF2B5EF4-FFF2-40B4-BE49-F238E27FC236}">
              <a16:creationId xmlns:a16="http://schemas.microsoft.com/office/drawing/2014/main" id="{CD26A957-3DB5-4BC3-BD3B-BCF7BF2A242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3" name="Text Box 1">
          <a:extLst>
            <a:ext uri="{FF2B5EF4-FFF2-40B4-BE49-F238E27FC236}">
              <a16:creationId xmlns:a16="http://schemas.microsoft.com/office/drawing/2014/main" id="{35E75350-E275-4DAB-9306-4D23345285E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4" name="Text Box 1">
          <a:extLst>
            <a:ext uri="{FF2B5EF4-FFF2-40B4-BE49-F238E27FC236}">
              <a16:creationId xmlns:a16="http://schemas.microsoft.com/office/drawing/2014/main" id="{95B6FCA3-FE94-40E0-8587-30A495D35AC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5" name="Text Box 1">
          <a:extLst>
            <a:ext uri="{FF2B5EF4-FFF2-40B4-BE49-F238E27FC236}">
              <a16:creationId xmlns:a16="http://schemas.microsoft.com/office/drawing/2014/main" id="{41C2D0CC-6DE0-4701-9311-C6EAB95BF4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6" name="Text Box 1">
          <a:extLst>
            <a:ext uri="{FF2B5EF4-FFF2-40B4-BE49-F238E27FC236}">
              <a16:creationId xmlns:a16="http://schemas.microsoft.com/office/drawing/2014/main" id="{579280FF-142F-4941-9DB6-68EFA0AC643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7" name="Text Box 1">
          <a:extLst>
            <a:ext uri="{FF2B5EF4-FFF2-40B4-BE49-F238E27FC236}">
              <a16:creationId xmlns:a16="http://schemas.microsoft.com/office/drawing/2014/main" id="{D148D37F-2754-42E4-9DED-9FB7407E9EB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8" name="Text Box 1">
          <a:extLst>
            <a:ext uri="{FF2B5EF4-FFF2-40B4-BE49-F238E27FC236}">
              <a16:creationId xmlns:a16="http://schemas.microsoft.com/office/drawing/2014/main" id="{35A68BFB-6869-42D5-B89A-D0D9DAE758A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79" name="Text Box 1">
          <a:extLst>
            <a:ext uri="{FF2B5EF4-FFF2-40B4-BE49-F238E27FC236}">
              <a16:creationId xmlns:a16="http://schemas.microsoft.com/office/drawing/2014/main" id="{62BAEE5C-91BA-4BFC-A7CE-48ACB068FC0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80" name="Text Box 1">
          <a:extLst>
            <a:ext uri="{FF2B5EF4-FFF2-40B4-BE49-F238E27FC236}">
              <a16:creationId xmlns:a16="http://schemas.microsoft.com/office/drawing/2014/main" id="{715FFD28-3D96-4D26-A9A1-2AED24760A8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160020</xdr:rowOff>
    </xdr:to>
    <xdr:sp macro="" textlink="">
      <xdr:nvSpPr>
        <xdr:cNvPr id="2881" name="Text Box 1">
          <a:extLst>
            <a:ext uri="{FF2B5EF4-FFF2-40B4-BE49-F238E27FC236}">
              <a16:creationId xmlns:a16="http://schemas.microsoft.com/office/drawing/2014/main" id="{8B928433-48E3-48B8-B223-F24A3BD838E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82" name="Text Box 1">
          <a:extLst>
            <a:ext uri="{FF2B5EF4-FFF2-40B4-BE49-F238E27FC236}">
              <a16:creationId xmlns:a16="http://schemas.microsoft.com/office/drawing/2014/main" id="{5930988F-3D4E-4581-9E18-9BE0C0025AF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83" name="Text Box 1">
          <a:extLst>
            <a:ext uri="{FF2B5EF4-FFF2-40B4-BE49-F238E27FC236}">
              <a16:creationId xmlns:a16="http://schemas.microsoft.com/office/drawing/2014/main" id="{DFDB4DBF-2C4F-4C83-9DA7-E59584E9821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84" name="Text Box 1">
          <a:extLst>
            <a:ext uri="{FF2B5EF4-FFF2-40B4-BE49-F238E27FC236}">
              <a16:creationId xmlns:a16="http://schemas.microsoft.com/office/drawing/2014/main" id="{4D6105A4-C4D6-438C-B5E1-59F84EA87C9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85" name="Text Box 1">
          <a:extLst>
            <a:ext uri="{FF2B5EF4-FFF2-40B4-BE49-F238E27FC236}">
              <a16:creationId xmlns:a16="http://schemas.microsoft.com/office/drawing/2014/main" id="{D8D2C2BD-FAA6-4C38-89BF-7A1DCCE1D58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86" name="Text Box 1">
          <a:extLst>
            <a:ext uri="{FF2B5EF4-FFF2-40B4-BE49-F238E27FC236}">
              <a16:creationId xmlns:a16="http://schemas.microsoft.com/office/drawing/2014/main" id="{78D63202-EAD0-495A-B3E7-D024F90B04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87" name="Text Box 1">
          <a:extLst>
            <a:ext uri="{FF2B5EF4-FFF2-40B4-BE49-F238E27FC236}">
              <a16:creationId xmlns:a16="http://schemas.microsoft.com/office/drawing/2014/main" id="{E8736DD0-7F34-497B-8A0E-322EE4B58B3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88" name="Text Box 1">
          <a:extLst>
            <a:ext uri="{FF2B5EF4-FFF2-40B4-BE49-F238E27FC236}">
              <a16:creationId xmlns:a16="http://schemas.microsoft.com/office/drawing/2014/main" id="{706381A3-7A0D-4FEA-A3EE-9B3019A5D82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89" name="Text Box 1">
          <a:extLst>
            <a:ext uri="{FF2B5EF4-FFF2-40B4-BE49-F238E27FC236}">
              <a16:creationId xmlns:a16="http://schemas.microsoft.com/office/drawing/2014/main" id="{99E2B04B-4264-4049-864A-8CF12B8215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90" name="Text Box 1">
          <a:extLst>
            <a:ext uri="{FF2B5EF4-FFF2-40B4-BE49-F238E27FC236}">
              <a16:creationId xmlns:a16="http://schemas.microsoft.com/office/drawing/2014/main" id="{8967A1DF-434D-442E-9E52-C550328A69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91" name="Text Box 1">
          <a:extLst>
            <a:ext uri="{FF2B5EF4-FFF2-40B4-BE49-F238E27FC236}">
              <a16:creationId xmlns:a16="http://schemas.microsoft.com/office/drawing/2014/main" id="{58043ADB-D11B-4CE1-AE69-0093B69DF27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92" name="Text Box 1">
          <a:extLst>
            <a:ext uri="{FF2B5EF4-FFF2-40B4-BE49-F238E27FC236}">
              <a16:creationId xmlns:a16="http://schemas.microsoft.com/office/drawing/2014/main" id="{58E79EE5-0F4C-4C91-9D47-E41BF81F442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93" name="Text Box 1">
          <a:extLst>
            <a:ext uri="{FF2B5EF4-FFF2-40B4-BE49-F238E27FC236}">
              <a16:creationId xmlns:a16="http://schemas.microsoft.com/office/drawing/2014/main" id="{CB87294F-A82F-414C-A0BE-B08CBEA61E8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94" name="Text Box 1">
          <a:extLst>
            <a:ext uri="{FF2B5EF4-FFF2-40B4-BE49-F238E27FC236}">
              <a16:creationId xmlns:a16="http://schemas.microsoft.com/office/drawing/2014/main" id="{2810F37D-CEA8-41B3-9867-FF3C9048314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95" name="Text Box 1">
          <a:extLst>
            <a:ext uri="{FF2B5EF4-FFF2-40B4-BE49-F238E27FC236}">
              <a16:creationId xmlns:a16="http://schemas.microsoft.com/office/drawing/2014/main" id="{75388BC9-70C6-483E-84FB-20FED9A394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96" name="Text Box 1">
          <a:extLst>
            <a:ext uri="{FF2B5EF4-FFF2-40B4-BE49-F238E27FC236}">
              <a16:creationId xmlns:a16="http://schemas.microsoft.com/office/drawing/2014/main" id="{9B54E634-BF08-4820-BF17-F0FBE1FD4D3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897" name="Text Box 1">
          <a:extLst>
            <a:ext uri="{FF2B5EF4-FFF2-40B4-BE49-F238E27FC236}">
              <a16:creationId xmlns:a16="http://schemas.microsoft.com/office/drawing/2014/main" id="{A1BCC193-1934-41B5-8F58-A151F2E6405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898" name="Text Box 1">
          <a:extLst>
            <a:ext uri="{FF2B5EF4-FFF2-40B4-BE49-F238E27FC236}">
              <a16:creationId xmlns:a16="http://schemas.microsoft.com/office/drawing/2014/main" id="{1B58D02C-7C66-4CCD-83C5-36DA7A7D80B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899" name="Text Box 1">
          <a:extLst>
            <a:ext uri="{FF2B5EF4-FFF2-40B4-BE49-F238E27FC236}">
              <a16:creationId xmlns:a16="http://schemas.microsoft.com/office/drawing/2014/main" id="{3E630B1A-11DE-480D-99E5-3B4FE3F8E2E2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900" name="Text Box 1">
          <a:extLst>
            <a:ext uri="{FF2B5EF4-FFF2-40B4-BE49-F238E27FC236}">
              <a16:creationId xmlns:a16="http://schemas.microsoft.com/office/drawing/2014/main" id="{4794F093-13C4-43F9-9B56-4454233899C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01" name="Text Box 1">
          <a:extLst>
            <a:ext uri="{FF2B5EF4-FFF2-40B4-BE49-F238E27FC236}">
              <a16:creationId xmlns:a16="http://schemas.microsoft.com/office/drawing/2014/main" id="{8627CC7C-EB0E-4450-B1B0-95A01C9D21F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02" name="Text Box 1">
          <a:extLst>
            <a:ext uri="{FF2B5EF4-FFF2-40B4-BE49-F238E27FC236}">
              <a16:creationId xmlns:a16="http://schemas.microsoft.com/office/drawing/2014/main" id="{46741DC9-FFAF-47CD-AE77-81205AB7D47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03" name="Text Box 1">
          <a:extLst>
            <a:ext uri="{FF2B5EF4-FFF2-40B4-BE49-F238E27FC236}">
              <a16:creationId xmlns:a16="http://schemas.microsoft.com/office/drawing/2014/main" id="{594A8908-4C8E-4B45-8453-526656C6395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04" name="Text Box 1">
          <a:extLst>
            <a:ext uri="{FF2B5EF4-FFF2-40B4-BE49-F238E27FC236}">
              <a16:creationId xmlns:a16="http://schemas.microsoft.com/office/drawing/2014/main" id="{33164A74-4777-41BC-BBB6-760BC5EF4F2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05" name="Text Box 1">
          <a:extLst>
            <a:ext uri="{FF2B5EF4-FFF2-40B4-BE49-F238E27FC236}">
              <a16:creationId xmlns:a16="http://schemas.microsoft.com/office/drawing/2014/main" id="{29B7EAAC-7507-4402-AE11-7EE4452A211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906" name="Text Box 1">
          <a:extLst>
            <a:ext uri="{FF2B5EF4-FFF2-40B4-BE49-F238E27FC236}">
              <a16:creationId xmlns:a16="http://schemas.microsoft.com/office/drawing/2014/main" id="{D667AD58-AF1D-42B9-90E5-B4E58A4394D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07" name="Text Box 1">
          <a:extLst>
            <a:ext uri="{FF2B5EF4-FFF2-40B4-BE49-F238E27FC236}">
              <a16:creationId xmlns:a16="http://schemas.microsoft.com/office/drawing/2014/main" id="{A4748161-2AB6-4336-8A62-FA87034CC49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908" name="Text Box 1">
          <a:extLst>
            <a:ext uri="{FF2B5EF4-FFF2-40B4-BE49-F238E27FC236}">
              <a16:creationId xmlns:a16="http://schemas.microsoft.com/office/drawing/2014/main" id="{DD8E2359-0B9F-40B4-AB6D-51619FBFE2E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09" name="Text Box 1">
          <a:extLst>
            <a:ext uri="{FF2B5EF4-FFF2-40B4-BE49-F238E27FC236}">
              <a16:creationId xmlns:a16="http://schemas.microsoft.com/office/drawing/2014/main" id="{12B72BB2-31F9-49A4-8C28-2ACBD42B51E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0" name="Text Box 1">
          <a:extLst>
            <a:ext uri="{FF2B5EF4-FFF2-40B4-BE49-F238E27FC236}">
              <a16:creationId xmlns:a16="http://schemas.microsoft.com/office/drawing/2014/main" id="{EA71E642-DA2E-41A4-9412-4A26F11E267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1" name="Text Box 1">
          <a:extLst>
            <a:ext uri="{FF2B5EF4-FFF2-40B4-BE49-F238E27FC236}">
              <a16:creationId xmlns:a16="http://schemas.microsoft.com/office/drawing/2014/main" id="{A7E39ECB-C985-4271-A0CB-DA2434B37A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2" name="Text Box 1">
          <a:extLst>
            <a:ext uri="{FF2B5EF4-FFF2-40B4-BE49-F238E27FC236}">
              <a16:creationId xmlns:a16="http://schemas.microsoft.com/office/drawing/2014/main" id="{8848972A-D6EF-4795-8F64-2D5F6EF40D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3" name="Text Box 1">
          <a:extLst>
            <a:ext uri="{FF2B5EF4-FFF2-40B4-BE49-F238E27FC236}">
              <a16:creationId xmlns:a16="http://schemas.microsoft.com/office/drawing/2014/main" id="{52A5D758-53A3-4D6D-B574-C7ED46A376F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914" name="Text Box 1">
          <a:extLst>
            <a:ext uri="{FF2B5EF4-FFF2-40B4-BE49-F238E27FC236}">
              <a16:creationId xmlns:a16="http://schemas.microsoft.com/office/drawing/2014/main" id="{CD639061-4995-4DE7-BBFA-FC6F6E0D98F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15" name="Text Box 1">
          <a:extLst>
            <a:ext uri="{FF2B5EF4-FFF2-40B4-BE49-F238E27FC236}">
              <a16:creationId xmlns:a16="http://schemas.microsoft.com/office/drawing/2014/main" id="{60A888C6-46CE-4D9C-8C41-D85674E5C18D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60960</xdr:rowOff>
    </xdr:to>
    <xdr:sp macro="" textlink="">
      <xdr:nvSpPr>
        <xdr:cNvPr id="2916" name="Text Box 1">
          <a:extLst>
            <a:ext uri="{FF2B5EF4-FFF2-40B4-BE49-F238E27FC236}">
              <a16:creationId xmlns:a16="http://schemas.microsoft.com/office/drawing/2014/main" id="{BDDAD5BD-F35F-451E-AFB0-B131F948D19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17" name="Text Box 1">
          <a:extLst>
            <a:ext uri="{FF2B5EF4-FFF2-40B4-BE49-F238E27FC236}">
              <a16:creationId xmlns:a16="http://schemas.microsoft.com/office/drawing/2014/main" id="{2C18E9B0-6C46-4008-B0EC-73D96FB7D35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8" name="Text Box 1">
          <a:extLst>
            <a:ext uri="{FF2B5EF4-FFF2-40B4-BE49-F238E27FC236}">
              <a16:creationId xmlns:a16="http://schemas.microsoft.com/office/drawing/2014/main" id="{35650CC5-ADE0-4516-9E71-63CADFBB1F9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19" name="Text Box 1">
          <a:extLst>
            <a:ext uri="{FF2B5EF4-FFF2-40B4-BE49-F238E27FC236}">
              <a16:creationId xmlns:a16="http://schemas.microsoft.com/office/drawing/2014/main" id="{049958D4-2D03-494B-9508-E3854266E6D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20" name="Text Box 1">
          <a:extLst>
            <a:ext uri="{FF2B5EF4-FFF2-40B4-BE49-F238E27FC236}">
              <a16:creationId xmlns:a16="http://schemas.microsoft.com/office/drawing/2014/main" id="{BD014AC7-B29C-4C5D-A592-7241C8EFC72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21" name="Text Box 1">
          <a:extLst>
            <a:ext uri="{FF2B5EF4-FFF2-40B4-BE49-F238E27FC236}">
              <a16:creationId xmlns:a16="http://schemas.microsoft.com/office/drawing/2014/main" id="{D3F775D8-358F-43A2-B63C-AFC6A1EF907B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22" name="Text Box 1">
          <a:extLst>
            <a:ext uri="{FF2B5EF4-FFF2-40B4-BE49-F238E27FC236}">
              <a16:creationId xmlns:a16="http://schemas.microsoft.com/office/drawing/2014/main" id="{73AB2626-F3F4-4F51-9A1C-003A33ACCC5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23" name="Text Box 1">
          <a:extLst>
            <a:ext uri="{FF2B5EF4-FFF2-40B4-BE49-F238E27FC236}">
              <a16:creationId xmlns:a16="http://schemas.microsoft.com/office/drawing/2014/main" id="{DAA81DF8-5437-4641-86F5-2E94AECBA03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24" name="Text Box 1">
          <a:extLst>
            <a:ext uri="{FF2B5EF4-FFF2-40B4-BE49-F238E27FC236}">
              <a16:creationId xmlns:a16="http://schemas.microsoft.com/office/drawing/2014/main" id="{E87AB290-C92D-46E5-ACC1-71CA0F4A89F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25" name="Text Box 1">
          <a:extLst>
            <a:ext uri="{FF2B5EF4-FFF2-40B4-BE49-F238E27FC236}">
              <a16:creationId xmlns:a16="http://schemas.microsoft.com/office/drawing/2014/main" id="{D9BEAE00-D1BD-454B-9DE6-B1D71C26D0E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26" name="Text Box 1">
          <a:extLst>
            <a:ext uri="{FF2B5EF4-FFF2-40B4-BE49-F238E27FC236}">
              <a16:creationId xmlns:a16="http://schemas.microsoft.com/office/drawing/2014/main" id="{C380A0BE-09DC-4511-90A0-A9EF83E9849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27" name="Text Box 1">
          <a:extLst>
            <a:ext uri="{FF2B5EF4-FFF2-40B4-BE49-F238E27FC236}">
              <a16:creationId xmlns:a16="http://schemas.microsoft.com/office/drawing/2014/main" id="{BB4436C4-ACC5-4505-9618-611369F5BCE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28" name="Text Box 1">
          <a:extLst>
            <a:ext uri="{FF2B5EF4-FFF2-40B4-BE49-F238E27FC236}">
              <a16:creationId xmlns:a16="http://schemas.microsoft.com/office/drawing/2014/main" id="{46C28A44-3C92-4881-8BAD-6CA4D220255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29" name="Text Box 1">
          <a:extLst>
            <a:ext uri="{FF2B5EF4-FFF2-40B4-BE49-F238E27FC236}">
              <a16:creationId xmlns:a16="http://schemas.microsoft.com/office/drawing/2014/main" id="{B1BB3DB1-8886-411D-9E88-D2289B1998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30" name="Text Box 1">
          <a:extLst>
            <a:ext uri="{FF2B5EF4-FFF2-40B4-BE49-F238E27FC236}">
              <a16:creationId xmlns:a16="http://schemas.microsoft.com/office/drawing/2014/main" id="{7D3CA400-321E-4D5E-BA94-A72EB2AB442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31" name="Text Box 1">
          <a:extLst>
            <a:ext uri="{FF2B5EF4-FFF2-40B4-BE49-F238E27FC236}">
              <a16:creationId xmlns:a16="http://schemas.microsoft.com/office/drawing/2014/main" id="{0C3B1559-5E78-43C9-B753-74CCE3B55659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32" name="Text Box 1">
          <a:extLst>
            <a:ext uri="{FF2B5EF4-FFF2-40B4-BE49-F238E27FC236}">
              <a16:creationId xmlns:a16="http://schemas.microsoft.com/office/drawing/2014/main" id="{0CD20816-3062-47C4-90A9-BDD26C46C2F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33" name="Text Box 1">
          <a:extLst>
            <a:ext uri="{FF2B5EF4-FFF2-40B4-BE49-F238E27FC236}">
              <a16:creationId xmlns:a16="http://schemas.microsoft.com/office/drawing/2014/main" id="{7ACDC5D6-B1C0-46AF-9B12-F5D6D612413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34" name="Text Box 1">
          <a:extLst>
            <a:ext uri="{FF2B5EF4-FFF2-40B4-BE49-F238E27FC236}">
              <a16:creationId xmlns:a16="http://schemas.microsoft.com/office/drawing/2014/main" id="{7C2703D0-9C65-42B1-B4EA-3FEFBF63819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35" name="Text Box 1">
          <a:extLst>
            <a:ext uri="{FF2B5EF4-FFF2-40B4-BE49-F238E27FC236}">
              <a16:creationId xmlns:a16="http://schemas.microsoft.com/office/drawing/2014/main" id="{BC44E4EF-C5E4-4FA4-A49D-D9C39131D9D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36" name="Text Box 1">
          <a:extLst>
            <a:ext uri="{FF2B5EF4-FFF2-40B4-BE49-F238E27FC236}">
              <a16:creationId xmlns:a16="http://schemas.microsoft.com/office/drawing/2014/main" id="{AF07538A-AABA-4A98-8B18-EAB28F84456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37" name="Text Box 1">
          <a:extLst>
            <a:ext uri="{FF2B5EF4-FFF2-40B4-BE49-F238E27FC236}">
              <a16:creationId xmlns:a16="http://schemas.microsoft.com/office/drawing/2014/main" id="{E876CB36-2958-4EDA-94FC-920907F95921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38" name="Text Box 1">
          <a:extLst>
            <a:ext uri="{FF2B5EF4-FFF2-40B4-BE49-F238E27FC236}">
              <a16:creationId xmlns:a16="http://schemas.microsoft.com/office/drawing/2014/main" id="{74308ABA-E574-4610-93A0-08F79D124C1A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39" name="Text Box 1">
          <a:extLst>
            <a:ext uri="{FF2B5EF4-FFF2-40B4-BE49-F238E27FC236}">
              <a16:creationId xmlns:a16="http://schemas.microsoft.com/office/drawing/2014/main" id="{227A5B4D-A511-460C-A15F-C408DED2D2D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40" name="Text Box 1">
          <a:extLst>
            <a:ext uri="{FF2B5EF4-FFF2-40B4-BE49-F238E27FC236}">
              <a16:creationId xmlns:a16="http://schemas.microsoft.com/office/drawing/2014/main" id="{25FF626C-C6A9-4C0E-BD6B-C9E7398D67A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41" name="Text Box 1">
          <a:extLst>
            <a:ext uri="{FF2B5EF4-FFF2-40B4-BE49-F238E27FC236}">
              <a16:creationId xmlns:a16="http://schemas.microsoft.com/office/drawing/2014/main" id="{E6D89274-8919-4A1A-836B-E16D235274B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42" name="Text Box 1">
          <a:extLst>
            <a:ext uri="{FF2B5EF4-FFF2-40B4-BE49-F238E27FC236}">
              <a16:creationId xmlns:a16="http://schemas.microsoft.com/office/drawing/2014/main" id="{D5F79285-D5B2-451F-9AE6-CF55D2AB336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43" name="Text Box 1">
          <a:extLst>
            <a:ext uri="{FF2B5EF4-FFF2-40B4-BE49-F238E27FC236}">
              <a16:creationId xmlns:a16="http://schemas.microsoft.com/office/drawing/2014/main" id="{EE9EFAFB-4C01-45CB-A8EA-0F9F8185D58F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44" name="Text Box 1">
          <a:extLst>
            <a:ext uri="{FF2B5EF4-FFF2-40B4-BE49-F238E27FC236}">
              <a16:creationId xmlns:a16="http://schemas.microsoft.com/office/drawing/2014/main" id="{93E55512-C92A-475D-911F-D0263922230C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45" name="Text Box 1">
          <a:extLst>
            <a:ext uri="{FF2B5EF4-FFF2-40B4-BE49-F238E27FC236}">
              <a16:creationId xmlns:a16="http://schemas.microsoft.com/office/drawing/2014/main" id="{81E7896C-47E4-41BB-A057-5A838F8B2594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46" name="Text Box 1">
          <a:extLst>
            <a:ext uri="{FF2B5EF4-FFF2-40B4-BE49-F238E27FC236}">
              <a16:creationId xmlns:a16="http://schemas.microsoft.com/office/drawing/2014/main" id="{020E1CDB-36F2-490D-8A13-4EB52F9BE566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47" name="Text Box 1">
          <a:extLst>
            <a:ext uri="{FF2B5EF4-FFF2-40B4-BE49-F238E27FC236}">
              <a16:creationId xmlns:a16="http://schemas.microsoft.com/office/drawing/2014/main" id="{011DC32E-8834-44EF-969E-1583E56A652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38100</xdr:rowOff>
    </xdr:to>
    <xdr:sp macro="" textlink="">
      <xdr:nvSpPr>
        <xdr:cNvPr id="2948" name="Text Box 1">
          <a:extLst>
            <a:ext uri="{FF2B5EF4-FFF2-40B4-BE49-F238E27FC236}">
              <a16:creationId xmlns:a16="http://schemas.microsoft.com/office/drawing/2014/main" id="{6DACFEA5-9BEA-4DAF-A74C-EB7793EBB778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22860</xdr:rowOff>
    </xdr:to>
    <xdr:sp macro="" textlink="">
      <xdr:nvSpPr>
        <xdr:cNvPr id="2949" name="Text Box 1">
          <a:extLst>
            <a:ext uri="{FF2B5EF4-FFF2-40B4-BE49-F238E27FC236}">
              <a16:creationId xmlns:a16="http://schemas.microsoft.com/office/drawing/2014/main" id="{A4991F6E-71DF-4DA2-BE25-F9E9E1D39CE3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50" name="Text Box 1">
          <a:extLst>
            <a:ext uri="{FF2B5EF4-FFF2-40B4-BE49-F238E27FC236}">
              <a16:creationId xmlns:a16="http://schemas.microsoft.com/office/drawing/2014/main" id="{C2623009-E74B-4086-8D63-0D89BC21901E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51" name="Text Box 1">
          <a:extLst>
            <a:ext uri="{FF2B5EF4-FFF2-40B4-BE49-F238E27FC236}">
              <a16:creationId xmlns:a16="http://schemas.microsoft.com/office/drawing/2014/main" id="{58D5F48B-E4A6-46D5-89DF-8B2E66ACEA65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52" name="Text Box 1">
          <a:extLst>
            <a:ext uri="{FF2B5EF4-FFF2-40B4-BE49-F238E27FC236}">
              <a16:creationId xmlns:a16="http://schemas.microsoft.com/office/drawing/2014/main" id="{5C1F7FDB-8D98-45C3-85FE-E1CB16382CB7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15</xdr:row>
      <xdr:rowOff>0</xdr:rowOff>
    </xdr:from>
    <xdr:to>
      <xdr:col>0</xdr:col>
      <xdr:colOff>586740</xdr:colOff>
      <xdr:row>16</xdr:row>
      <xdr:rowOff>0</xdr:rowOff>
    </xdr:to>
    <xdr:sp macro="" textlink="">
      <xdr:nvSpPr>
        <xdr:cNvPr id="2953" name="Text Box 1">
          <a:extLst>
            <a:ext uri="{FF2B5EF4-FFF2-40B4-BE49-F238E27FC236}">
              <a16:creationId xmlns:a16="http://schemas.microsoft.com/office/drawing/2014/main" id="{F98AEB9D-C9CB-4C14-9C15-BDF9B7D52160}"/>
            </a:ext>
          </a:extLst>
        </xdr:cNvPr>
        <xdr:cNvSpPr txBox="1">
          <a:spLocks noChangeArrowheads="1"/>
        </xdr:cNvSpPr>
      </xdr:nvSpPr>
      <xdr:spPr bwMode="auto">
        <a:xfrm>
          <a:off x="510540" y="205740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54" name="Text Box 1">
          <a:extLst>
            <a:ext uri="{FF2B5EF4-FFF2-40B4-BE49-F238E27FC236}">
              <a16:creationId xmlns:a16="http://schemas.microsoft.com/office/drawing/2014/main" id="{3AD1C23C-F131-47B3-8EF0-06ED250744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55" name="Text Box 1">
          <a:extLst>
            <a:ext uri="{FF2B5EF4-FFF2-40B4-BE49-F238E27FC236}">
              <a16:creationId xmlns:a16="http://schemas.microsoft.com/office/drawing/2014/main" id="{26A7D69F-B5EA-4924-82C3-D9E5F4B70F6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56" name="Text Box 1">
          <a:extLst>
            <a:ext uri="{FF2B5EF4-FFF2-40B4-BE49-F238E27FC236}">
              <a16:creationId xmlns:a16="http://schemas.microsoft.com/office/drawing/2014/main" id="{D1EE5D60-FC3E-45C4-BD4D-F04BF23A53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57" name="Text Box 1">
          <a:extLst>
            <a:ext uri="{FF2B5EF4-FFF2-40B4-BE49-F238E27FC236}">
              <a16:creationId xmlns:a16="http://schemas.microsoft.com/office/drawing/2014/main" id="{14106D1B-A241-4FC1-910B-75B4758672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58" name="Text Box 1">
          <a:extLst>
            <a:ext uri="{FF2B5EF4-FFF2-40B4-BE49-F238E27FC236}">
              <a16:creationId xmlns:a16="http://schemas.microsoft.com/office/drawing/2014/main" id="{90CFD304-0AD5-423A-85BB-9A22902FBE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59" name="Text Box 1">
          <a:extLst>
            <a:ext uri="{FF2B5EF4-FFF2-40B4-BE49-F238E27FC236}">
              <a16:creationId xmlns:a16="http://schemas.microsoft.com/office/drawing/2014/main" id="{143D85B8-4904-4FCC-B918-0E82D03380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60" name="Text Box 1">
          <a:extLst>
            <a:ext uri="{FF2B5EF4-FFF2-40B4-BE49-F238E27FC236}">
              <a16:creationId xmlns:a16="http://schemas.microsoft.com/office/drawing/2014/main" id="{1CAF4784-F076-4DED-B38E-ED421BC1E5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61" name="Text Box 1">
          <a:extLst>
            <a:ext uri="{FF2B5EF4-FFF2-40B4-BE49-F238E27FC236}">
              <a16:creationId xmlns:a16="http://schemas.microsoft.com/office/drawing/2014/main" id="{CE3968DA-7F86-4044-8DCE-AA1AF06007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62" name="Text Box 1">
          <a:extLst>
            <a:ext uri="{FF2B5EF4-FFF2-40B4-BE49-F238E27FC236}">
              <a16:creationId xmlns:a16="http://schemas.microsoft.com/office/drawing/2014/main" id="{545A8923-7AB1-4BA3-9C66-C29FCCDED4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63" name="Text Box 1">
          <a:extLst>
            <a:ext uri="{FF2B5EF4-FFF2-40B4-BE49-F238E27FC236}">
              <a16:creationId xmlns:a16="http://schemas.microsoft.com/office/drawing/2014/main" id="{E9479EB7-717D-4743-A8DC-3EF1C21704B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64" name="Text Box 1">
          <a:extLst>
            <a:ext uri="{FF2B5EF4-FFF2-40B4-BE49-F238E27FC236}">
              <a16:creationId xmlns:a16="http://schemas.microsoft.com/office/drawing/2014/main" id="{C3A28FA7-05BA-41D6-AB24-42CEEFF384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65" name="Text Box 1">
          <a:extLst>
            <a:ext uri="{FF2B5EF4-FFF2-40B4-BE49-F238E27FC236}">
              <a16:creationId xmlns:a16="http://schemas.microsoft.com/office/drawing/2014/main" id="{24F3D639-CB79-4211-B7FB-99BA6BE2DC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66" name="Text Box 1">
          <a:extLst>
            <a:ext uri="{FF2B5EF4-FFF2-40B4-BE49-F238E27FC236}">
              <a16:creationId xmlns:a16="http://schemas.microsoft.com/office/drawing/2014/main" id="{28E0910D-3C14-4722-8C0C-3CB9405A20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67" name="Text Box 1">
          <a:extLst>
            <a:ext uri="{FF2B5EF4-FFF2-40B4-BE49-F238E27FC236}">
              <a16:creationId xmlns:a16="http://schemas.microsoft.com/office/drawing/2014/main" id="{78E7058F-C70C-4483-B796-8F686B2196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68" name="Text Box 1">
          <a:extLst>
            <a:ext uri="{FF2B5EF4-FFF2-40B4-BE49-F238E27FC236}">
              <a16:creationId xmlns:a16="http://schemas.microsoft.com/office/drawing/2014/main" id="{D857D6D5-5A7E-4543-AC3B-F9A7634767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69" name="Text Box 1">
          <a:extLst>
            <a:ext uri="{FF2B5EF4-FFF2-40B4-BE49-F238E27FC236}">
              <a16:creationId xmlns:a16="http://schemas.microsoft.com/office/drawing/2014/main" id="{464EE3BE-753B-464E-804E-F762CD5503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70" name="Text Box 1">
          <a:extLst>
            <a:ext uri="{FF2B5EF4-FFF2-40B4-BE49-F238E27FC236}">
              <a16:creationId xmlns:a16="http://schemas.microsoft.com/office/drawing/2014/main" id="{286D5E71-AE61-4A4E-A387-FAC5E3BD39E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71" name="Text Box 1">
          <a:extLst>
            <a:ext uri="{FF2B5EF4-FFF2-40B4-BE49-F238E27FC236}">
              <a16:creationId xmlns:a16="http://schemas.microsoft.com/office/drawing/2014/main" id="{5A3F056F-4E56-403B-9A52-5B520E1559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72" name="Text Box 1">
          <a:extLst>
            <a:ext uri="{FF2B5EF4-FFF2-40B4-BE49-F238E27FC236}">
              <a16:creationId xmlns:a16="http://schemas.microsoft.com/office/drawing/2014/main" id="{2E303C74-E23C-41AC-8A85-A1FE37AD38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73" name="Text Box 1">
          <a:extLst>
            <a:ext uri="{FF2B5EF4-FFF2-40B4-BE49-F238E27FC236}">
              <a16:creationId xmlns:a16="http://schemas.microsoft.com/office/drawing/2014/main" id="{62E196F5-DB66-4971-8DFA-2E09AC4F17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74" name="Text Box 1">
          <a:extLst>
            <a:ext uri="{FF2B5EF4-FFF2-40B4-BE49-F238E27FC236}">
              <a16:creationId xmlns:a16="http://schemas.microsoft.com/office/drawing/2014/main" id="{DE7A840E-45D2-4B8C-A09D-7237924080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75" name="Text Box 1">
          <a:extLst>
            <a:ext uri="{FF2B5EF4-FFF2-40B4-BE49-F238E27FC236}">
              <a16:creationId xmlns:a16="http://schemas.microsoft.com/office/drawing/2014/main" id="{B225919F-C74A-48F5-9D41-6F56C77E6D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76" name="Text Box 1">
          <a:extLst>
            <a:ext uri="{FF2B5EF4-FFF2-40B4-BE49-F238E27FC236}">
              <a16:creationId xmlns:a16="http://schemas.microsoft.com/office/drawing/2014/main" id="{CFC9D5BB-059A-4BE1-9E8F-5E715E598E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77" name="Text Box 1">
          <a:extLst>
            <a:ext uri="{FF2B5EF4-FFF2-40B4-BE49-F238E27FC236}">
              <a16:creationId xmlns:a16="http://schemas.microsoft.com/office/drawing/2014/main" id="{78BAF759-897B-4A5A-825A-9CE1020858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78" name="Text Box 1">
          <a:extLst>
            <a:ext uri="{FF2B5EF4-FFF2-40B4-BE49-F238E27FC236}">
              <a16:creationId xmlns:a16="http://schemas.microsoft.com/office/drawing/2014/main" id="{B0E0ADA9-1C51-4796-98C7-BA6E69B84F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79" name="Text Box 1">
          <a:extLst>
            <a:ext uri="{FF2B5EF4-FFF2-40B4-BE49-F238E27FC236}">
              <a16:creationId xmlns:a16="http://schemas.microsoft.com/office/drawing/2014/main" id="{35CC8A2E-1B3E-46F8-BF3B-BB7118C29B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80" name="Text Box 1">
          <a:extLst>
            <a:ext uri="{FF2B5EF4-FFF2-40B4-BE49-F238E27FC236}">
              <a16:creationId xmlns:a16="http://schemas.microsoft.com/office/drawing/2014/main" id="{183C9115-904F-4A27-92EB-EA5795A088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81" name="Text Box 1">
          <a:extLst>
            <a:ext uri="{FF2B5EF4-FFF2-40B4-BE49-F238E27FC236}">
              <a16:creationId xmlns:a16="http://schemas.microsoft.com/office/drawing/2014/main" id="{CFA59A4C-F61E-4C07-BD97-0F3CA52082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82" name="Text Box 1">
          <a:extLst>
            <a:ext uri="{FF2B5EF4-FFF2-40B4-BE49-F238E27FC236}">
              <a16:creationId xmlns:a16="http://schemas.microsoft.com/office/drawing/2014/main" id="{AC1BEDB5-A10C-4F3B-9EE0-A8444B4EE3C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83" name="Text Box 1">
          <a:extLst>
            <a:ext uri="{FF2B5EF4-FFF2-40B4-BE49-F238E27FC236}">
              <a16:creationId xmlns:a16="http://schemas.microsoft.com/office/drawing/2014/main" id="{C3017E01-51B4-4A96-A75F-B6A2ED836C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84" name="Text Box 1">
          <a:extLst>
            <a:ext uri="{FF2B5EF4-FFF2-40B4-BE49-F238E27FC236}">
              <a16:creationId xmlns:a16="http://schemas.microsoft.com/office/drawing/2014/main" id="{EECB7064-4BE2-4443-A827-72109E22A5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85" name="Text Box 1">
          <a:extLst>
            <a:ext uri="{FF2B5EF4-FFF2-40B4-BE49-F238E27FC236}">
              <a16:creationId xmlns:a16="http://schemas.microsoft.com/office/drawing/2014/main" id="{0EB91BBF-A8FC-4AE0-81A6-ED88F03185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86" name="Text Box 1">
          <a:extLst>
            <a:ext uri="{FF2B5EF4-FFF2-40B4-BE49-F238E27FC236}">
              <a16:creationId xmlns:a16="http://schemas.microsoft.com/office/drawing/2014/main" id="{C657B6A7-F588-4486-9F6B-0D7CB348C8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87" name="Text Box 1">
          <a:extLst>
            <a:ext uri="{FF2B5EF4-FFF2-40B4-BE49-F238E27FC236}">
              <a16:creationId xmlns:a16="http://schemas.microsoft.com/office/drawing/2014/main" id="{D2E11470-361E-4AB9-877D-AA7B48302C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88" name="Text Box 1">
          <a:extLst>
            <a:ext uri="{FF2B5EF4-FFF2-40B4-BE49-F238E27FC236}">
              <a16:creationId xmlns:a16="http://schemas.microsoft.com/office/drawing/2014/main" id="{F13419A6-1A4F-4EDA-87F7-296D84153D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89" name="Text Box 1">
          <a:extLst>
            <a:ext uri="{FF2B5EF4-FFF2-40B4-BE49-F238E27FC236}">
              <a16:creationId xmlns:a16="http://schemas.microsoft.com/office/drawing/2014/main" id="{4403360C-53E4-426B-BD1E-76067430FC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90" name="Text Box 1">
          <a:extLst>
            <a:ext uri="{FF2B5EF4-FFF2-40B4-BE49-F238E27FC236}">
              <a16:creationId xmlns:a16="http://schemas.microsoft.com/office/drawing/2014/main" id="{66486826-704A-4648-9071-76CBAA21DB8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91" name="Text Box 1">
          <a:extLst>
            <a:ext uri="{FF2B5EF4-FFF2-40B4-BE49-F238E27FC236}">
              <a16:creationId xmlns:a16="http://schemas.microsoft.com/office/drawing/2014/main" id="{12959257-F532-4B42-AC07-A3F6B12A94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92" name="Text Box 1">
          <a:extLst>
            <a:ext uri="{FF2B5EF4-FFF2-40B4-BE49-F238E27FC236}">
              <a16:creationId xmlns:a16="http://schemas.microsoft.com/office/drawing/2014/main" id="{C72245DB-0F45-4212-AFE4-CD554B633D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93" name="Text Box 1">
          <a:extLst>
            <a:ext uri="{FF2B5EF4-FFF2-40B4-BE49-F238E27FC236}">
              <a16:creationId xmlns:a16="http://schemas.microsoft.com/office/drawing/2014/main" id="{F5FDAF99-D87A-42A9-AB08-CD76C87961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94" name="Text Box 1">
          <a:extLst>
            <a:ext uri="{FF2B5EF4-FFF2-40B4-BE49-F238E27FC236}">
              <a16:creationId xmlns:a16="http://schemas.microsoft.com/office/drawing/2014/main" id="{07278842-7E8F-4493-B766-5628785DC2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95" name="Text Box 1">
          <a:extLst>
            <a:ext uri="{FF2B5EF4-FFF2-40B4-BE49-F238E27FC236}">
              <a16:creationId xmlns:a16="http://schemas.microsoft.com/office/drawing/2014/main" id="{FE1DBDFF-3E26-4DA0-9F39-3BFCC8B3FC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2996" name="Text Box 1">
          <a:extLst>
            <a:ext uri="{FF2B5EF4-FFF2-40B4-BE49-F238E27FC236}">
              <a16:creationId xmlns:a16="http://schemas.microsoft.com/office/drawing/2014/main" id="{532E036E-1932-4609-8096-9629FEDD0B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2997" name="Text Box 1">
          <a:extLst>
            <a:ext uri="{FF2B5EF4-FFF2-40B4-BE49-F238E27FC236}">
              <a16:creationId xmlns:a16="http://schemas.microsoft.com/office/drawing/2014/main" id="{D8AA7AD3-8569-4FFA-9E01-BB8D6D7561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98" name="Text Box 1">
          <a:extLst>
            <a:ext uri="{FF2B5EF4-FFF2-40B4-BE49-F238E27FC236}">
              <a16:creationId xmlns:a16="http://schemas.microsoft.com/office/drawing/2014/main" id="{7399C617-8BCB-4A89-8503-3327AB00F8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2999" name="Text Box 1">
          <a:extLst>
            <a:ext uri="{FF2B5EF4-FFF2-40B4-BE49-F238E27FC236}">
              <a16:creationId xmlns:a16="http://schemas.microsoft.com/office/drawing/2014/main" id="{9EF43D08-F3AB-42A8-9761-751438AEF9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0" name="Text Box 1">
          <a:extLst>
            <a:ext uri="{FF2B5EF4-FFF2-40B4-BE49-F238E27FC236}">
              <a16:creationId xmlns:a16="http://schemas.microsoft.com/office/drawing/2014/main" id="{B5069CFC-4A51-4396-B66D-733D207205E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1" name="Text Box 1">
          <a:extLst>
            <a:ext uri="{FF2B5EF4-FFF2-40B4-BE49-F238E27FC236}">
              <a16:creationId xmlns:a16="http://schemas.microsoft.com/office/drawing/2014/main" id="{DF8DF994-0307-4341-B847-BE50F5400B6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02" name="Text Box 1">
          <a:extLst>
            <a:ext uri="{FF2B5EF4-FFF2-40B4-BE49-F238E27FC236}">
              <a16:creationId xmlns:a16="http://schemas.microsoft.com/office/drawing/2014/main" id="{BEE2EC73-51ED-4509-BCE9-9834FBD0DB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03" name="Text Box 1">
          <a:extLst>
            <a:ext uri="{FF2B5EF4-FFF2-40B4-BE49-F238E27FC236}">
              <a16:creationId xmlns:a16="http://schemas.microsoft.com/office/drawing/2014/main" id="{FBEAB70D-00BD-4150-A490-3A6AFD79D1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04" name="Text Box 1">
          <a:extLst>
            <a:ext uri="{FF2B5EF4-FFF2-40B4-BE49-F238E27FC236}">
              <a16:creationId xmlns:a16="http://schemas.microsoft.com/office/drawing/2014/main" id="{6E32858F-C919-46A6-87B4-1C8B9238AEF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05" name="Text Box 1">
          <a:extLst>
            <a:ext uri="{FF2B5EF4-FFF2-40B4-BE49-F238E27FC236}">
              <a16:creationId xmlns:a16="http://schemas.microsoft.com/office/drawing/2014/main" id="{2F49F6B0-F88D-4A34-977A-E89FA04E7D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6" name="Text Box 1">
          <a:extLst>
            <a:ext uri="{FF2B5EF4-FFF2-40B4-BE49-F238E27FC236}">
              <a16:creationId xmlns:a16="http://schemas.microsoft.com/office/drawing/2014/main" id="{98E17A3C-DA63-4963-BA15-038799AB27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7" name="Text Box 1">
          <a:extLst>
            <a:ext uri="{FF2B5EF4-FFF2-40B4-BE49-F238E27FC236}">
              <a16:creationId xmlns:a16="http://schemas.microsoft.com/office/drawing/2014/main" id="{DED76010-4F4F-4B16-B5DC-5FF36925C3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8" name="Text Box 1">
          <a:extLst>
            <a:ext uri="{FF2B5EF4-FFF2-40B4-BE49-F238E27FC236}">
              <a16:creationId xmlns:a16="http://schemas.microsoft.com/office/drawing/2014/main" id="{B1B41D23-13B6-4D9D-920B-59A2B01FCB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09" name="Text Box 1">
          <a:extLst>
            <a:ext uri="{FF2B5EF4-FFF2-40B4-BE49-F238E27FC236}">
              <a16:creationId xmlns:a16="http://schemas.microsoft.com/office/drawing/2014/main" id="{04ADA9FE-F29D-44F6-8FAD-DC03F1105F7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10" name="Text Box 1">
          <a:extLst>
            <a:ext uri="{FF2B5EF4-FFF2-40B4-BE49-F238E27FC236}">
              <a16:creationId xmlns:a16="http://schemas.microsoft.com/office/drawing/2014/main" id="{2ACC593A-C91F-499C-B3E8-4315DC5B21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11" name="Text Box 1">
          <a:extLst>
            <a:ext uri="{FF2B5EF4-FFF2-40B4-BE49-F238E27FC236}">
              <a16:creationId xmlns:a16="http://schemas.microsoft.com/office/drawing/2014/main" id="{E39E1798-476D-4454-B26D-4B6D85AFAA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12" name="Text Box 1">
          <a:extLst>
            <a:ext uri="{FF2B5EF4-FFF2-40B4-BE49-F238E27FC236}">
              <a16:creationId xmlns:a16="http://schemas.microsoft.com/office/drawing/2014/main" id="{D181CFA9-05C5-4690-BC84-944BF9FEF4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13" name="Text Box 1">
          <a:extLst>
            <a:ext uri="{FF2B5EF4-FFF2-40B4-BE49-F238E27FC236}">
              <a16:creationId xmlns:a16="http://schemas.microsoft.com/office/drawing/2014/main" id="{7F8AE8A6-2B2E-4F48-9800-5367E1E21D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14" name="Text Box 1">
          <a:extLst>
            <a:ext uri="{FF2B5EF4-FFF2-40B4-BE49-F238E27FC236}">
              <a16:creationId xmlns:a16="http://schemas.microsoft.com/office/drawing/2014/main" id="{BAD073E0-624B-458E-BF18-E42B9083F3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15" name="Text Box 1">
          <a:extLst>
            <a:ext uri="{FF2B5EF4-FFF2-40B4-BE49-F238E27FC236}">
              <a16:creationId xmlns:a16="http://schemas.microsoft.com/office/drawing/2014/main" id="{0C355895-D300-411F-90AE-3E62ECC811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16" name="Text Box 1">
          <a:extLst>
            <a:ext uri="{FF2B5EF4-FFF2-40B4-BE49-F238E27FC236}">
              <a16:creationId xmlns:a16="http://schemas.microsoft.com/office/drawing/2014/main" id="{5749D931-D0F2-4D85-B267-791C3999AD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017" name="Text Box 1">
          <a:extLst>
            <a:ext uri="{FF2B5EF4-FFF2-40B4-BE49-F238E27FC236}">
              <a16:creationId xmlns:a16="http://schemas.microsoft.com/office/drawing/2014/main" id="{6119717A-BC5C-4306-A4C4-30DBF90CE6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18" name="Text Box 1">
          <a:extLst>
            <a:ext uri="{FF2B5EF4-FFF2-40B4-BE49-F238E27FC236}">
              <a16:creationId xmlns:a16="http://schemas.microsoft.com/office/drawing/2014/main" id="{50110269-8D64-476A-833C-221032EC5C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19" name="Text Box 1">
          <a:extLst>
            <a:ext uri="{FF2B5EF4-FFF2-40B4-BE49-F238E27FC236}">
              <a16:creationId xmlns:a16="http://schemas.microsoft.com/office/drawing/2014/main" id="{1DD4CD21-B526-4BCB-BE5E-DC9DB59A6D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20" name="Text Box 1">
          <a:extLst>
            <a:ext uri="{FF2B5EF4-FFF2-40B4-BE49-F238E27FC236}">
              <a16:creationId xmlns:a16="http://schemas.microsoft.com/office/drawing/2014/main" id="{AA4C213A-88B9-4EEF-834B-9D2D7D9090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21" name="Text Box 1">
          <a:extLst>
            <a:ext uri="{FF2B5EF4-FFF2-40B4-BE49-F238E27FC236}">
              <a16:creationId xmlns:a16="http://schemas.microsoft.com/office/drawing/2014/main" id="{5E0DFD41-D3A8-49A1-AD0F-D1A1E99FF0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22" name="Text Box 1">
          <a:extLst>
            <a:ext uri="{FF2B5EF4-FFF2-40B4-BE49-F238E27FC236}">
              <a16:creationId xmlns:a16="http://schemas.microsoft.com/office/drawing/2014/main" id="{E5214D0C-6E91-4112-B531-DBA9851152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23" name="Text Box 1">
          <a:extLst>
            <a:ext uri="{FF2B5EF4-FFF2-40B4-BE49-F238E27FC236}">
              <a16:creationId xmlns:a16="http://schemas.microsoft.com/office/drawing/2014/main" id="{774DE19E-8580-4ADF-A0E0-77EE578344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24" name="Text Box 1">
          <a:extLst>
            <a:ext uri="{FF2B5EF4-FFF2-40B4-BE49-F238E27FC236}">
              <a16:creationId xmlns:a16="http://schemas.microsoft.com/office/drawing/2014/main" id="{F275AC0C-F0AD-4CF8-B6C9-3BDE32AA78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25" name="Text Box 1">
          <a:extLst>
            <a:ext uri="{FF2B5EF4-FFF2-40B4-BE49-F238E27FC236}">
              <a16:creationId xmlns:a16="http://schemas.microsoft.com/office/drawing/2014/main" id="{6780364A-5A87-4760-A968-227085A8CE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26" name="Text Box 1">
          <a:extLst>
            <a:ext uri="{FF2B5EF4-FFF2-40B4-BE49-F238E27FC236}">
              <a16:creationId xmlns:a16="http://schemas.microsoft.com/office/drawing/2014/main" id="{B0646063-B45D-4D6C-8292-55A27835B9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27" name="Text Box 1">
          <a:extLst>
            <a:ext uri="{FF2B5EF4-FFF2-40B4-BE49-F238E27FC236}">
              <a16:creationId xmlns:a16="http://schemas.microsoft.com/office/drawing/2014/main" id="{3DBD1065-F275-459A-A4BA-275BDBD547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28" name="Text Box 1">
          <a:extLst>
            <a:ext uri="{FF2B5EF4-FFF2-40B4-BE49-F238E27FC236}">
              <a16:creationId xmlns:a16="http://schemas.microsoft.com/office/drawing/2014/main" id="{CB94E487-9592-44F5-B007-2BD2BAF594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29" name="Text Box 1">
          <a:extLst>
            <a:ext uri="{FF2B5EF4-FFF2-40B4-BE49-F238E27FC236}">
              <a16:creationId xmlns:a16="http://schemas.microsoft.com/office/drawing/2014/main" id="{66AE7E53-6410-4DB1-998F-34721D7911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0" name="Text Box 1">
          <a:extLst>
            <a:ext uri="{FF2B5EF4-FFF2-40B4-BE49-F238E27FC236}">
              <a16:creationId xmlns:a16="http://schemas.microsoft.com/office/drawing/2014/main" id="{1C1530E2-21E3-47A4-B76B-C7BF8C0821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1" name="Text Box 1">
          <a:extLst>
            <a:ext uri="{FF2B5EF4-FFF2-40B4-BE49-F238E27FC236}">
              <a16:creationId xmlns:a16="http://schemas.microsoft.com/office/drawing/2014/main" id="{E95E03EC-4329-474B-8FB7-AF8467589C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2" name="Text Box 1">
          <a:extLst>
            <a:ext uri="{FF2B5EF4-FFF2-40B4-BE49-F238E27FC236}">
              <a16:creationId xmlns:a16="http://schemas.microsoft.com/office/drawing/2014/main" id="{4BA426AE-EF89-4EB7-92E0-F1980705CA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3" name="Text Box 1">
          <a:extLst>
            <a:ext uri="{FF2B5EF4-FFF2-40B4-BE49-F238E27FC236}">
              <a16:creationId xmlns:a16="http://schemas.microsoft.com/office/drawing/2014/main" id="{A1BC6E60-F220-4BF2-A6C8-ABB127319A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34" name="Text Box 1">
          <a:extLst>
            <a:ext uri="{FF2B5EF4-FFF2-40B4-BE49-F238E27FC236}">
              <a16:creationId xmlns:a16="http://schemas.microsoft.com/office/drawing/2014/main" id="{600BF091-DEF3-4E87-84C9-9BD0CE76EF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35" name="Text Box 1">
          <a:extLst>
            <a:ext uri="{FF2B5EF4-FFF2-40B4-BE49-F238E27FC236}">
              <a16:creationId xmlns:a16="http://schemas.microsoft.com/office/drawing/2014/main" id="{37AC810C-C814-44FE-97A1-3F2F847CAF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36" name="Text Box 1">
          <a:extLst>
            <a:ext uri="{FF2B5EF4-FFF2-40B4-BE49-F238E27FC236}">
              <a16:creationId xmlns:a16="http://schemas.microsoft.com/office/drawing/2014/main" id="{6E482824-A0D5-4960-85F2-0CFA70B199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37" name="Text Box 1">
          <a:extLst>
            <a:ext uri="{FF2B5EF4-FFF2-40B4-BE49-F238E27FC236}">
              <a16:creationId xmlns:a16="http://schemas.microsoft.com/office/drawing/2014/main" id="{4F732917-905E-4CCE-9F21-8D41476BD2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8" name="Text Box 1">
          <a:extLst>
            <a:ext uri="{FF2B5EF4-FFF2-40B4-BE49-F238E27FC236}">
              <a16:creationId xmlns:a16="http://schemas.microsoft.com/office/drawing/2014/main" id="{81E49D5F-42FA-4729-AFF0-21182D01CB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39" name="Text Box 1">
          <a:extLst>
            <a:ext uri="{FF2B5EF4-FFF2-40B4-BE49-F238E27FC236}">
              <a16:creationId xmlns:a16="http://schemas.microsoft.com/office/drawing/2014/main" id="{506F6EC6-C1FA-422B-9CDC-056007872C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40" name="Text Box 1">
          <a:extLst>
            <a:ext uri="{FF2B5EF4-FFF2-40B4-BE49-F238E27FC236}">
              <a16:creationId xmlns:a16="http://schemas.microsoft.com/office/drawing/2014/main" id="{6BDA61C7-F651-4B79-B859-6E906D36A3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41" name="Text Box 1">
          <a:extLst>
            <a:ext uri="{FF2B5EF4-FFF2-40B4-BE49-F238E27FC236}">
              <a16:creationId xmlns:a16="http://schemas.microsoft.com/office/drawing/2014/main" id="{90C73BF2-5612-4417-830C-7D7502D6AD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2" name="Text Box 1">
          <a:extLst>
            <a:ext uri="{FF2B5EF4-FFF2-40B4-BE49-F238E27FC236}">
              <a16:creationId xmlns:a16="http://schemas.microsoft.com/office/drawing/2014/main" id="{419CC663-C867-4EC2-BC90-ED2ACBC061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3" name="Text Box 1">
          <a:extLst>
            <a:ext uri="{FF2B5EF4-FFF2-40B4-BE49-F238E27FC236}">
              <a16:creationId xmlns:a16="http://schemas.microsoft.com/office/drawing/2014/main" id="{2C486F64-4F62-4F81-ABF3-D825DDF20D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4" name="Text Box 1">
          <a:extLst>
            <a:ext uri="{FF2B5EF4-FFF2-40B4-BE49-F238E27FC236}">
              <a16:creationId xmlns:a16="http://schemas.microsoft.com/office/drawing/2014/main" id="{1F9E1C9B-9011-4CBF-B15F-8D8B2F43BF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5" name="Text Box 1">
          <a:extLst>
            <a:ext uri="{FF2B5EF4-FFF2-40B4-BE49-F238E27FC236}">
              <a16:creationId xmlns:a16="http://schemas.microsoft.com/office/drawing/2014/main" id="{57DCF9D2-E08F-4F95-B35E-8DDC4B5168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6" name="Text Box 1">
          <a:extLst>
            <a:ext uri="{FF2B5EF4-FFF2-40B4-BE49-F238E27FC236}">
              <a16:creationId xmlns:a16="http://schemas.microsoft.com/office/drawing/2014/main" id="{E2C6CA2B-A27E-410E-8AA6-53C33E1E3F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7" name="Text Box 1">
          <a:extLst>
            <a:ext uri="{FF2B5EF4-FFF2-40B4-BE49-F238E27FC236}">
              <a16:creationId xmlns:a16="http://schemas.microsoft.com/office/drawing/2014/main" id="{1689C292-FD25-43D6-8638-81FA04A988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8" name="Text Box 1">
          <a:extLst>
            <a:ext uri="{FF2B5EF4-FFF2-40B4-BE49-F238E27FC236}">
              <a16:creationId xmlns:a16="http://schemas.microsoft.com/office/drawing/2014/main" id="{F80B4D0F-B5A3-4404-9D57-5544C922A7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49" name="Text Box 1">
          <a:extLst>
            <a:ext uri="{FF2B5EF4-FFF2-40B4-BE49-F238E27FC236}">
              <a16:creationId xmlns:a16="http://schemas.microsoft.com/office/drawing/2014/main" id="{B2218E09-0478-40D9-AB17-4D716C4D67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0" name="Text Box 1">
          <a:extLst>
            <a:ext uri="{FF2B5EF4-FFF2-40B4-BE49-F238E27FC236}">
              <a16:creationId xmlns:a16="http://schemas.microsoft.com/office/drawing/2014/main" id="{D3DA9E97-C11E-42B1-B081-994DD8E09D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1" name="Text Box 1">
          <a:extLst>
            <a:ext uri="{FF2B5EF4-FFF2-40B4-BE49-F238E27FC236}">
              <a16:creationId xmlns:a16="http://schemas.microsoft.com/office/drawing/2014/main" id="{1950605A-FC53-478E-B31A-807167A256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2" name="Text Box 1">
          <a:extLst>
            <a:ext uri="{FF2B5EF4-FFF2-40B4-BE49-F238E27FC236}">
              <a16:creationId xmlns:a16="http://schemas.microsoft.com/office/drawing/2014/main" id="{102747B8-B882-4208-85B4-8C87E65636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3" name="Text Box 1">
          <a:extLst>
            <a:ext uri="{FF2B5EF4-FFF2-40B4-BE49-F238E27FC236}">
              <a16:creationId xmlns:a16="http://schemas.microsoft.com/office/drawing/2014/main" id="{70872943-F3D3-40A4-B3A7-7CD42FCF12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4" name="Text Box 1">
          <a:extLst>
            <a:ext uri="{FF2B5EF4-FFF2-40B4-BE49-F238E27FC236}">
              <a16:creationId xmlns:a16="http://schemas.microsoft.com/office/drawing/2014/main" id="{C492371D-0C5B-4F7C-BC43-3A8750D005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5" name="Text Box 1">
          <a:extLst>
            <a:ext uri="{FF2B5EF4-FFF2-40B4-BE49-F238E27FC236}">
              <a16:creationId xmlns:a16="http://schemas.microsoft.com/office/drawing/2014/main" id="{5440C9B4-37E9-4B05-8A10-55EDD4186E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6" name="Text Box 1">
          <a:extLst>
            <a:ext uri="{FF2B5EF4-FFF2-40B4-BE49-F238E27FC236}">
              <a16:creationId xmlns:a16="http://schemas.microsoft.com/office/drawing/2014/main" id="{9995D73A-289D-4799-985B-A91D161604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057" name="Text Box 1">
          <a:extLst>
            <a:ext uri="{FF2B5EF4-FFF2-40B4-BE49-F238E27FC236}">
              <a16:creationId xmlns:a16="http://schemas.microsoft.com/office/drawing/2014/main" id="{BFE19087-6E7D-4D1F-A54B-F32EEA2481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58" name="Text Box 1">
          <a:extLst>
            <a:ext uri="{FF2B5EF4-FFF2-40B4-BE49-F238E27FC236}">
              <a16:creationId xmlns:a16="http://schemas.microsoft.com/office/drawing/2014/main" id="{8D95AB65-AACD-4EE7-8766-B1987D354A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59" name="Text Box 1">
          <a:extLst>
            <a:ext uri="{FF2B5EF4-FFF2-40B4-BE49-F238E27FC236}">
              <a16:creationId xmlns:a16="http://schemas.microsoft.com/office/drawing/2014/main" id="{50E1CED4-4F8A-4B27-9E50-0BB4BF554D8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60" name="Text Box 1">
          <a:extLst>
            <a:ext uri="{FF2B5EF4-FFF2-40B4-BE49-F238E27FC236}">
              <a16:creationId xmlns:a16="http://schemas.microsoft.com/office/drawing/2014/main" id="{4C3C1888-919F-4DD5-82A5-D4FC56C86E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61" name="Text Box 1">
          <a:extLst>
            <a:ext uri="{FF2B5EF4-FFF2-40B4-BE49-F238E27FC236}">
              <a16:creationId xmlns:a16="http://schemas.microsoft.com/office/drawing/2014/main" id="{6DD779EE-E03F-440E-BB6B-18EE20C058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62" name="Text Box 1">
          <a:extLst>
            <a:ext uri="{FF2B5EF4-FFF2-40B4-BE49-F238E27FC236}">
              <a16:creationId xmlns:a16="http://schemas.microsoft.com/office/drawing/2014/main" id="{08AF12D5-6D94-4000-8293-E4093C14DE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63" name="Text Box 1">
          <a:extLst>
            <a:ext uri="{FF2B5EF4-FFF2-40B4-BE49-F238E27FC236}">
              <a16:creationId xmlns:a16="http://schemas.microsoft.com/office/drawing/2014/main" id="{D1B439EC-F5DE-4574-B56A-BE78E887C5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64" name="Text Box 1">
          <a:extLst>
            <a:ext uri="{FF2B5EF4-FFF2-40B4-BE49-F238E27FC236}">
              <a16:creationId xmlns:a16="http://schemas.microsoft.com/office/drawing/2014/main" id="{7EC9EB67-B102-42C9-A7AB-2A6F676126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65" name="Text Box 1">
          <a:extLst>
            <a:ext uri="{FF2B5EF4-FFF2-40B4-BE49-F238E27FC236}">
              <a16:creationId xmlns:a16="http://schemas.microsoft.com/office/drawing/2014/main" id="{D524BD55-8862-4EF5-8F23-737BA73522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66" name="Text Box 1">
          <a:extLst>
            <a:ext uri="{FF2B5EF4-FFF2-40B4-BE49-F238E27FC236}">
              <a16:creationId xmlns:a16="http://schemas.microsoft.com/office/drawing/2014/main" id="{B37D413B-B902-489F-9C4A-978D93647B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67" name="Text Box 1">
          <a:extLst>
            <a:ext uri="{FF2B5EF4-FFF2-40B4-BE49-F238E27FC236}">
              <a16:creationId xmlns:a16="http://schemas.microsoft.com/office/drawing/2014/main" id="{A0CD0A12-AE0F-4D0B-9432-A8208A5943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68" name="Text Box 1">
          <a:extLst>
            <a:ext uri="{FF2B5EF4-FFF2-40B4-BE49-F238E27FC236}">
              <a16:creationId xmlns:a16="http://schemas.microsoft.com/office/drawing/2014/main" id="{34A9307F-3CDB-4A62-87F5-3E3CEA0376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69" name="Text Box 1">
          <a:extLst>
            <a:ext uri="{FF2B5EF4-FFF2-40B4-BE49-F238E27FC236}">
              <a16:creationId xmlns:a16="http://schemas.microsoft.com/office/drawing/2014/main" id="{4D24153E-D12E-4D3B-BEA1-8CE47035ED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0" name="Text Box 1">
          <a:extLst>
            <a:ext uri="{FF2B5EF4-FFF2-40B4-BE49-F238E27FC236}">
              <a16:creationId xmlns:a16="http://schemas.microsoft.com/office/drawing/2014/main" id="{E2648E97-B866-4455-9979-03E231E39E6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1" name="Text Box 1">
          <a:extLst>
            <a:ext uri="{FF2B5EF4-FFF2-40B4-BE49-F238E27FC236}">
              <a16:creationId xmlns:a16="http://schemas.microsoft.com/office/drawing/2014/main" id="{B7555FC0-F8EE-4515-86A3-681F27F17F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2" name="Text Box 1">
          <a:extLst>
            <a:ext uri="{FF2B5EF4-FFF2-40B4-BE49-F238E27FC236}">
              <a16:creationId xmlns:a16="http://schemas.microsoft.com/office/drawing/2014/main" id="{E3FAB954-DC1E-4BDA-90F8-814CDD4EEE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3" name="Text Box 1">
          <a:extLst>
            <a:ext uri="{FF2B5EF4-FFF2-40B4-BE49-F238E27FC236}">
              <a16:creationId xmlns:a16="http://schemas.microsoft.com/office/drawing/2014/main" id="{3E712E9B-1E31-4EF6-B2A0-DC8FC88176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74" name="Text Box 1">
          <a:extLst>
            <a:ext uri="{FF2B5EF4-FFF2-40B4-BE49-F238E27FC236}">
              <a16:creationId xmlns:a16="http://schemas.microsoft.com/office/drawing/2014/main" id="{55A47F3F-4786-4E80-BBAD-A5686BD8B4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75" name="Text Box 1">
          <a:extLst>
            <a:ext uri="{FF2B5EF4-FFF2-40B4-BE49-F238E27FC236}">
              <a16:creationId xmlns:a16="http://schemas.microsoft.com/office/drawing/2014/main" id="{94CEEC5B-9B8B-4423-936F-C6A6E593CA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76" name="Text Box 1">
          <a:extLst>
            <a:ext uri="{FF2B5EF4-FFF2-40B4-BE49-F238E27FC236}">
              <a16:creationId xmlns:a16="http://schemas.microsoft.com/office/drawing/2014/main" id="{A947E3B3-3A6B-43B3-BD54-A934C0FC56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77" name="Text Box 1">
          <a:extLst>
            <a:ext uri="{FF2B5EF4-FFF2-40B4-BE49-F238E27FC236}">
              <a16:creationId xmlns:a16="http://schemas.microsoft.com/office/drawing/2014/main" id="{E1D70A46-378D-48C5-B549-B18A974AE2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8" name="Text Box 1">
          <a:extLst>
            <a:ext uri="{FF2B5EF4-FFF2-40B4-BE49-F238E27FC236}">
              <a16:creationId xmlns:a16="http://schemas.microsoft.com/office/drawing/2014/main" id="{D77963F3-F74C-45D3-A8C8-16ED1F4CB9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79" name="Text Box 1">
          <a:extLst>
            <a:ext uri="{FF2B5EF4-FFF2-40B4-BE49-F238E27FC236}">
              <a16:creationId xmlns:a16="http://schemas.microsoft.com/office/drawing/2014/main" id="{170BFC36-4C84-40AA-9679-41852B5625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0" name="Text Box 1">
          <a:extLst>
            <a:ext uri="{FF2B5EF4-FFF2-40B4-BE49-F238E27FC236}">
              <a16:creationId xmlns:a16="http://schemas.microsoft.com/office/drawing/2014/main" id="{82246A77-4EFD-495C-B3A0-3B3E1DD5A2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1" name="Text Box 1">
          <a:extLst>
            <a:ext uri="{FF2B5EF4-FFF2-40B4-BE49-F238E27FC236}">
              <a16:creationId xmlns:a16="http://schemas.microsoft.com/office/drawing/2014/main" id="{070B6D04-2116-42AD-9C7A-4D7BF8ABA5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82" name="Text Box 1">
          <a:extLst>
            <a:ext uri="{FF2B5EF4-FFF2-40B4-BE49-F238E27FC236}">
              <a16:creationId xmlns:a16="http://schemas.microsoft.com/office/drawing/2014/main" id="{0D91527D-3101-46C6-B8E8-39F1F4EEAD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83" name="Text Box 1">
          <a:extLst>
            <a:ext uri="{FF2B5EF4-FFF2-40B4-BE49-F238E27FC236}">
              <a16:creationId xmlns:a16="http://schemas.microsoft.com/office/drawing/2014/main" id="{9A41098F-809B-4DF0-A30B-979681F086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84" name="Text Box 1">
          <a:extLst>
            <a:ext uri="{FF2B5EF4-FFF2-40B4-BE49-F238E27FC236}">
              <a16:creationId xmlns:a16="http://schemas.microsoft.com/office/drawing/2014/main" id="{E1EEC24D-D71A-4FAE-9A6F-A779A43243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85" name="Text Box 1">
          <a:extLst>
            <a:ext uri="{FF2B5EF4-FFF2-40B4-BE49-F238E27FC236}">
              <a16:creationId xmlns:a16="http://schemas.microsoft.com/office/drawing/2014/main" id="{ACEBB84F-42C0-495A-A496-CD2F42A0F9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6" name="Text Box 1">
          <a:extLst>
            <a:ext uri="{FF2B5EF4-FFF2-40B4-BE49-F238E27FC236}">
              <a16:creationId xmlns:a16="http://schemas.microsoft.com/office/drawing/2014/main" id="{4F949D1E-9375-4F3E-9769-868454DE7C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7" name="Text Box 1">
          <a:extLst>
            <a:ext uri="{FF2B5EF4-FFF2-40B4-BE49-F238E27FC236}">
              <a16:creationId xmlns:a16="http://schemas.microsoft.com/office/drawing/2014/main" id="{6A4722F7-975B-44E3-9274-211A2F4334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8" name="Text Box 1">
          <a:extLst>
            <a:ext uri="{FF2B5EF4-FFF2-40B4-BE49-F238E27FC236}">
              <a16:creationId xmlns:a16="http://schemas.microsoft.com/office/drawing/2014/main" id="{567950B0-2997-4823-AD7C-918B55C7A8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89" name="Text Box 1">
          <a:extLst>
            <a:ext uri="{FF2B5EF4-FFF2-40B4-BE49-F238E27FC236}">
              <a16:creationId xmlns:a16="http://schemas.microsoft.com/office/drawing/2014/main" id="{58A6D91F-0131-48C5-8509-B11449A598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90" name="Text Box 1">
          <a:extLst>
            <a:ext uri="{FF2B5EF4-FFF2-40B4-BE49-F238E27FC236}">
              <a16:creationId xmlns:a16="http://schemas.microsoft.com/office/drawing/2014/main" id="{0A9E928E-D83E-47CE-9F0F-9B366BBFEA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91" name="Text Box 1">
          <a:extLst>
            <a:ext uri="{FF2B5EF4-FFF2-40B4-BE49-F238E27FC236}">
              <a16:creationId xmlns:a16="http://schemas.microsoft.com/office/drawing/2014/main" id="{D3570A2F-DE13-44EA-9441-8C321BBB610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092" name="Text Box 1">
          <a:extLst>
            <a:ext uri="{FF2B5EF4-FFF2-40B4-BE49-F238E27FC236}">
              <a16:creationId xmlns:a16="http://schemas.microsoft.com/office/drawing/2014/main" id="{8184576E-B602-4DCF-99E5-AB8BC25478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93" name="Text Box 1">
          <a:extLst>
            <a:ext uri="{FF2B5EF4-FFF2-40B4-BE49-F238E27FC236}">
              <a16:creationId xmlns:a16="http://schemas.microsoft.com/office/drawing/2014/main" id="{1782DA18-0793-48E3-9C9F-CC28173BBC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94" name="Text Box 1">
          <a:extLst>
            <a:ext uri="{FF2B5EF4-FFF2-40B4-BE49-F238E27FC236}">
              <a16:creationId xmlns:a16="http://schemas.microsoft.com/office/drawing/2014/main" id="{86EEDDC3-7841-47A8-8B44-5430D787D7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95" name="Text Box 1">
          <a:extLst>
            <a:ext uri="{FF2B5EF4-FFF2-40B4-BE49-F238E27FC236}">
              <a16:creationId xmlns:a16="http://schemas.microsoft.com/office/drawing/2014/main" id="{B06EC5C3-87FA-4C1F-AEBA-FA1A665D47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96" name="Text Box 1">
          <a:extLst>
            <a:ext uri="{FF2B5EF4-FFF2-40B4-BE49-F238E27FC236}">
              <a16:creationId xmlns:a16="http://schemas.microsoft.com/office/drawing/2014/main" id="{389E490C-6799-4789-896E-B430592ED3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97" name="Text Box 1">
          <a:extLst>
            <a:ext uri="{FF2B5EF4-FFF2-40B4-BE49-F238E27FC236}">
              <a16:creationId xmlns:a16="http://schemas.microsoft.com/office/drawing/2014/main" id="{D874859B-8C8A-404F-A990-6647F90932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098" name="Text Box 1">
          <a:extLst>
            <a:ext uri="{FF2B5EF4-FFF2-40B4-BE49-F238E27FC236}">
              <a16:creationId xmlns:a16="http://schemas.microsoft.com/office/drawing/2014/main" id="{2392F7E5-722D-4C0B-B7C6-28442B6507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099" name="Text Box 1">
          <a:extLst>
            <a:ext uri="{FF2B5EF4-FFF2-40B4-BE49-F238E27FC236}">
              <a16:creationId xmlns:a16="http://schemas.microsoft.com/office/drawing/2014/main" id="{9BBB7614-C848-4B63-B96F-899FB85245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00" name="Text Box 1">
          <a:extLst>
            <a:ext uri="{FF2B5EF4-FFF2-40B4-BE49-F238E27FC236}">
              <a16:creationId xmlns:a16="http://schemas.microsoft.com/office/drawing/2014/main" id="{5A39B3C6-A50C-4226-B7E8-E9B18ED039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01" name="Text Box 1">
          <a:extLst>
            <a:ext uri="{FF2B5EF4-FFF2-40B4-BE49-F238E27FC236}">
              <a16:creationId xmlns:a16="http://schemas.microsoft.com/office/drawing/2014/main" id="{DCAF2658-C19B-44E2-94F8-E1FF906667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02" name="Text Box 1">
          <a:extLst>
            <a:ext uri="{FF2B5EF4-FFF2-40B4-BE49-F238E27FC236}">
              <a16:creationId xmlns:a16="http://schemas.microsoft.com/office/drawing/2014/main" id="{BFD71003-E726-41A6-BE07-3880362686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03" name="Text Box 1">
          <a:extLst>
            <a:ext uri="{FF2B5EF4-FFF2-40B4-BE49-F238E27FC236}">
              <a16:creationId xmlns:a16="http://schemas.microsoft.com/office/drawing/2014/main" id="{B8AE45FC-748A-42F7-8B40-580C6DD074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04" name="Text Box 1">
          <a:extLst>
            <a:ext uri="{FF2B5EF4-FFF2-40B4-BE49-F238E27FC236}">
              <a16:creationId xmlns:a16="http://schemas.microsoft.com/office/drawing/2014/main" id="{1745289F-3FDB-4A15-92E7-5AB7BC1889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05" name="Text Box 1">
          <a:extLst>
            <a:ext uri="{FF2B5EF4-FFF2-40B4-BE49-F238E27FC236}">
              <a16:creationId xmlns:a16="http://schemas.microsoft.com/office/drawing/2014/main" id="{2AEC0999-D826-4B79-88A3-7FC2625C01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06" name="Text Box 1">
          <a:extLst>
            <a:ext uri="{FF2B5EF4-FFF2-40B4-BE49-F238E27FC236}">
              <a16:creationId xmlns:a16="http://schemas.microsoft.com/office/drawing/2014/main" id="{49854B10-C283-48E3-96A1-D52CE19432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07" name="Text Box 1">
          <a:extLst>
            <a:ext uri="{FF2B5EF4-FFF2-40B4-BE49-F238E27FC236}">
              <a16:creationId xmlns:a16="http://schemas.microsoft.com/office/drawing/2014/main" id="{E22B952C-45BE-4D78-8828-8174FCE05C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08" name="Text Box 1">
          <a:extLst>
            <a:ext uri="{FF2B5EF4-FFF2-40B4-BE49-F238E27FC236}">
              <a16:creationId xmlns:a16="http://schemas.microsoft.com/office/drawing/2014/main" id="{F169D508-0415-463B-9DDF-261BA8BC20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09" name="Text Box 1">
          <a:extLst>
            <a:ext uri="{FF2B5EF4-FFF2-40B4-BE49-F238E27FC236}">
              <a16:creationId xmlns:a16="http://schemas.microsoft.com/office/drawing/2014/main" id="{E2491BFD-6124-437B-B53B-AC94ED2A481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10" name="Text Box 1">
          <a:extLst>
            <a:ext uri="{FF2B5EF4-FFF2-40B4-BE49-F238E27FC236}">
              <a16:creationId xmlns:a16="http://schemas.microsoft.com/office/drawing/2014/main" id="{440A2963-513A-4AEA-B76C-1E55F57912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11" name="Text Box 1">
          <a:extLst>
            <a:ext uri="{FF2B5EF4-FFF2-40B4-BE49-F238E27FC236}">
              <a16:creationId xmlns:a16="http://schemas.microsoft.com/office/drawing/2014/main" id="{45B54C1C-B7A5-43E8-9EAC-D77297086E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12" name="Text Box 1">
          <a:extLst>
            <a:ext uri="{FF2B5EF4-FFF2-40B4-BE49-F238E27FC236}">
              <a16:creationId xmlns:a16="http://schemas.microsoft.com/office/drawing/2014/main" id="{FE0CF002-C682-41A9-ADE3-86E8A7B88B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13" name="Text Box 1">
          <a:extLst>
            <a:ext uri="{FF2B5EF4-FFF2-40B4-BE49-F238E27FC236}">
              <a16:creationId xmlns:a16="http://schemas.microsoft.com/office/drawing/2014/main" id="{EC08588F-BD63-4015-8DE2-0CC50BF70B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14" name="Text Box 1">
          <a:extLst>
            <a:ext uri="{FF2B5EF4-FFF2-40B4-BE49-F238E27FC236}">
              <a16:creationId xmlns:a16="http://schemas.microsoft.com/office/drawing/2014/main" id="{4C8E55CF-29D4-4EE4-8991-0792A4D045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15" name="Text Box 1">
          <a:extLst>
            <a:ext uri="{FF2B5EF4-FFF2-40B4-BE49-F238E27FC236}">
              <a16:creationId xmlns:a16="http://schemas.microsoft.com/office/drawing/2014/main" id="{B5A44A0B-10A0-4042-824D-1F848D3D11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16" name="Text Box 1">
          <a:extLst>
            <a:ext uri="{FF2B5EF4-FFF2-40B4-BE49-F238E27FC236}">
              <a16:creationId xmlns:a16="http://schemas.microsoft.com/office/drawing/2014/main" id="{9524B4E8-E9D5-4724-AF83-E5CC9A6471B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17" name="Text Box 1">
          <a:extLst>
            <a:ext uri="{FF2B5EF4-FFF2-40B4-BE49-F238E27FC236}">
              <a16:creationId xmlns:a16="http://schemas.microsoft.com/office/drawing/2014/main" id="{4200E9A1-1F12-4D51-BAED-52004CE691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18" name="Text Box 1">
          <a:extLst>
            <a:ext uri="{FF2B5EF4-FFF2-40B4-BE49-F238E27FC236}">
              <a16:creationId xmlns:a16="http://schemas.microsoft.com/office/drawing/2014/main" id="{4C31B22E-C164-491B-BD64-56D6ABA52D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19" name="Text Box 1">
          <a:extLst>
            <a:ext uri="{FF2B5EF4-FFF2-40B4-BE49-F238E27FC236}">
              <a16:creationId xmlns:a16="http://schemas.microsoft.com/office/drawing/2014/main" id="{023551A3-B83F-4896-8A73-AE18FA2DE3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0" name="Text Box 1">
          <a:extLst>
            <a:ext uri="{FF2B5EF4-FFF2-40B4-BE49-F238E27FC236}">
              <a16:creationId xmlns:a16="http://schemas.microsoft.com/office/drawing/2014/main" id="{40A1052D-333C-4552-9430-D56594EB61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122DB2BE-BEA5-4938-A55A-6C2ADDDF7D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22" name="Text Box 1">
          <a:extLst>
            <a:ext uri="{FF2B5EF4-FFF2-40B4-BE49-F238E27FC236}">
              <a16:creationId xmlns:a16="http://schemas.microsoft.com/office/drawing/2014/main" id="{B03AFE23-6AC6-495D-A71D-870090135E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23" name="Text Box 1">
          <a:extLst>
            <a:ext uri="{FF2B5EF4-FFF2-40B4-BE49-F238E27FC236}">
              <a16:creationId xmlns:a16="http://schemas.microsoft.com/office/drawing/2014/main" id="{FAD4D12F-4CA0-4AB7-AAFB-E15425A822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24" name="Text Box 1">
          <a:extLst>
            <a:ext uri="{FF2B5EF4-FFF2-40B4-BE49-F238E27FC236}">
              <a16:creationId xmlns:a16="http://schemas.microsoft.com/office/drawing/2014/main" id="{1AF3B5D2-0F63-4881-A895-272D0B5E95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25" name="Text Box 1">
          <a:extLst>
            <a:ext uri="{FF2B5EF4-FFF2-40B4-BE49-F238E27FC236}">
              <a16:creationId xmlns:a16="http://schemas.microsoft.com/office/drawing/2014/main" id="{0F1D6C41-0249-401A-9B80-385EDC01CD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6" name="Text Box 1">
          <a:extLst>
            <a:ext uri="{FF2B5EF4-FFF2-40B4-BE49-F238E27FC236}">
              <a16:creationId xmlns:a16="http://schemas.microsoft.com/office/drawing/2014/main" id="{B664A006-3D47-40C6-8AC4-733B1F764D2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7" name="Text Box 1">
          <a:extLst>
            <a:ext uri="{FF2B5EF4-FFF2-40B4-BE49-F238E27FC236}">
              <a16:creationId xmlns:a16="http://schemas.microsoft.com/office/drawing/2014/main" id="{7B31DDB5-3BB2-44A6-8FBD-9851185D69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8" name="Text Box 1">
          <a:extLst>
            <a:ext uri="{FF2B5EF4-FFF2-40B4-BE49-F238E27FC236}">
              <a16:creationId xmlns:a16="http://schemas.microsoft.com/office/drawing/2014/main" id="{14430055-CFC4-4C26-897F-1BBBCE8D02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29" name="Text Box 1">
          <a:extLst>
            <a:ext uri="{FF2B5EF4-FFF2-40B4-BE49-F238E27FC236}">
              <a16:creationId xmlns:a16="http://schemas.microsoft.com/office/drawing/2014/main" id="{08CEC5C1-41E9-4CED-808B-8346A9BDFF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0" name="Text Box 1">
          <a:extLst>
            <a:ext uri="{FF2B5EF4-FFF2-40B4-BE49-F238E27FC236}">
              <a16:creationId xmlns:a16="http://schemas.microsoft.com/office/drawing/2014/main" id="{4687ECC8-8C8D-43CC-8443-1AC96077A9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1" name="Text Box 1">
          <a:extLst>
            <a:ext uri="{FF2B5EF4-FFF2-40B4-BE49-F238E27FC236}">
              <a16:creationId xmlns:a16="http://schemas.microsoft.com/office/drawing/2014/main" id="{53B7D068-B2A6-4D66-A6D0-5F5B63F5A0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2" name="Text Box 1">
          <a:extLst>
            <a:ext uri="{FF2B5EF4-FFF2-40B4-BE49-F238E27FC236}">
              <a16:creationId xmlns:a16="http://schemas.microsoft.com/office/drawing/2014/main" id="{4F2C5171-01F9-4CFC-B1BC-B3A406585A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3" name="Text Box 1">
          <a:extLst>
            <a:ext uri="{FF2B5EF4-FFF2-40B4-BE49-F238E27FC236}">
              <a16:creationId xmlns:a16="http://schemas.microsoft.com/office/drawing/2014/main" id="{25A4A279-45E1-4DD0-9763-9FF5065681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4" name="Text Box 1">
          <a:extLst>
            <a:ext uri="{FF2B5EF4-FFF2-40B4-BE49-F238E27FC236}">
              <a16:creationId xmlns:a16="http://schemas.microsoft.com/office/drawing/2014/main" id="{3CAF041C-334E-4769-8B14-ACBDBBAD5B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5" name="Text Box 1">
          <a:extLst>
            <a:ext uri="{FF2B5EF4-FFF2-40B4-BE49-F238E27FC236}">
              <a16:creationId xmlns:a16="http://schemas.microsoft.com/office/drawing/2014/main" id="{DC5B2305-812E-4A9B-9F74-30604C9070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6" name="Text Box 1">
          <a:extLst>
            <a:ext uri="{FF2B5EF4-FFF2-40B4-BE49-F238E27FC236}">
              <a16:creationId xmlns:a16="http://schemas.microsoft.com/office/drawing/2014/main" id="{357F3E0C-65F6-46A3-AD9E-A230B3F80A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7" name="Text Box 1">
          <a:extLst>
            <a:ext uri="{FF2B5EF4-FFF2-40B4-BE49-F238E27FC236}">
              <a16:creationId xmlns:a16="http://schemas.microsoft.com/office/drawing/2014/main" id="{31ABAB4A-C974-4339-8648-8BF69409B9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8" name="Text Box 1">
          <a:extLst>
            <a:ext uri="{FF2B5EF4-FFF2-40B4-BE49-F238E27FC236}">
              <a16:creationId xmlns:a16="http://schemas.microsoft.com/office/drawing/2014/main" id="{C72DB964-70B5-4E62-A890-712CA7DA4A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39" name="Text Box 1">
          <a:extLst>
            <a:ext uri="{FF2B5EF4-FFF2-40B4-BE49-F238E27FC236}">
              <a16:creationId xmlns:a16="http://schemas.microsoft.com/office/drawing/2014/main" id="{366D7F12-29FE-45C9-A4D7-FAD57E1829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0" name="Text Box 1">
          <a:extLst>
            <a:ext uri="{FF2B5EF4-FFF2-40B4-BE49-F238E27FC236}">
              <a16:creationId xmlns:a16="http://schemas.microsoft.com/office/drawing/2014/main" id="{0E352A5D-5AF1-4B66-9536-85782DEFA2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1" name="Text Box 1">
          <a:extLst>
            <a:ext uri="{FF2B5EF4-FFF2-40B4-BE49-F238E27FC236}">
              <a16:creationId xmlns:a16="http://schemas.microsoft.com/office/drawing/2014/main" id="{FE4C2E52-5552-43A0-9F4E-ECCC617C32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2" name="Text Box 1">
          <a:extLst>
            <a:ext uri="{FF2B5EF4-FFF2-40B4-BE49-F238E27FC236}">
              <a16:creationId xmlns:a16="http://schemas.microsoft.com/office/drawing/2014/main" id="{CAD10DAB-46A5-46BF-BFD6-E8AC114699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3" name="Text Box 1">
          <a:extLst>
            <a:ext uri="{FF2B5EF4-FFF2-40B4-BE49-F238E27FC236}">
              <a16:creationId xmlns:a16="http://schemas.microsoft.com/office/drawing/2014/main" id="{78948B08-269B-4C3F-8B12-6C79FC19EB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4" name="Text Box 1">
          <a:extLst>
            <a:ext uri="{FF2B5EF4-FFF2-40B4-BE49-F238E27FC236}">
              <a16:creationId xmlns:a16="http://schemas.microsoft.com/office/drawing/2014/main" id="{5467DFEF-92D8-45B2-81F6-A5232E2108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145" name="Text Box 1">
          <a:extLst>
            <a:ext uri="{FF2B5EF4-FFF2-40B4-BE49-F238E27FC236}">
              <a16:creationId xmlns:a16="http://schemas.microsoft.com/office/drawing/2014/main" id="{C71A51DB-4939-40EC-8D44-021A041268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46" name="Text Box 1">
          <a:extLst>
            <a:ext uri="{FF2B5EF4-FFF2-40B4-BE49-F238E27FC236}">
              <a16:creationId xmlns:a16="http://schemas.microsoft.com/office/drawing/2014/main" id="{17536C03-EF2F-4D48-A3CC-0BB6F9459E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47" name="Text Box 1">
          <a:extLst>
            <a:ext uri="{FF2B5EF4-FFF2-40B4-BE49-F238E27FC236}">
              <a16:creationId xmlns:a16="http://schemas.microsoft.com/office/drawing/2014/main" id="{70049443-3E82-43EA-B526-CC43637CF7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48" name="Text Box 1">
          <a:extLst>
            <a:ext uri="{FF2B5EF4-FFF2-40B4-BE49-F238E27FC236}">
              <a16:creationId xmlns:a16="http://schemas.microsoft.com/office/drawing/2014/main" id="{7D949C7B-563D-464F-907E-1DD5721D3D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49" name="Text Box 1">
          <a:extLst>
            <a:ext uri="{FF2B5EF4-FFF2-40B4-BE49-F238E27FC236}">
              <a16:creationId xmlns:a16="http://schemas.microsoft.com/office/drawing/2014/main" id="{CD8B1019-76D3-4A8E-ABAA-9D1A4AA9AE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0" name="Text Box 1">
          <a:extLst>
            <a:ext uri="{FF2B5EF4-FFF2-40B4-BE49-F238E27FC236}">
              <a16:creationId xmlns:a16="http://schemas.microsoft.com/office/drawing/2014/main" id="{B665ED57-DD82-4BF0-A51A-BA127D0E7A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1" name="Text Box 1">
          <a:extLst>
            <a:ext uri="{FF2B5EF4-FFF2-40B4-BE49-F238E27FC236}">
              <a16:creationId xmlns:a16="http://schemas.microsoft.com/office/drawing/2014/main" id="{98CA9F5E-7A01-4AEC-9BF0-D71C2C1700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2" name="Text Box 1">
          <a:extLst>
            <a:ext uri="{FF2B5EF4-FFF2-40B4-BE49-F238E27FC236}">
              <a16:creationId xmlns:a16="http://schemas.microsoft.com/office/drawing/2014/main" id="{08D43795-7F0B-4E18-8E7A-03D9B04F78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3" name="Text Box 1">
          <a:extLst>
            <a:ext uri="{FF2B5EF4-FFF2-40B4-BE49-F238E27FC236}">
              <a16:creationId xmlns:a16="http://schemas.microsoft.com/office/drawing/2014/main" id="{74C7AA00-C891-4613-BF08-662AF5D457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54" name="Text Box 1">
          <a:extLst>
            <a:ext uri="{FF2B5EF4-FFF2-40B4-BE49-F238E27FC236}">
              <a16:creationId xmlns:a16="http://schemas.microsoft.com/office/drawing/2014/main" id="{050BF518-F088-4276-BDC0-C0FFFDC679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55" name="Text Box 1">
          <a:extLst>
            <a:ext uri="{FF2B5EF4-FFF2-40B4-BE49-F238E27FC236}">
              <a16:creationId xmlns:a16="http://schemas.microsoft.com/office/drawing/2014/main" id="{4638A25C-3111-4B9B-99A6-EDC9077FCB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56" name="Text Box 1">
          <a:extLst>
            <a:ext uri="{FF2B5EF4-FFF2-40B4-BE49-F238E27FC236}">
              <a16:creationId xmlns:a16="http://schemas.microsoft.com/office/drawing/2014/main" id="{F527EFFB-9DA0-49D0-93F3-6F930F6FAB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57" name="Text Box 1">
          <a:extLst>
            <a:ext uri="{FF2B5EF4-FFF2-40B4-BE49-F238E27FC236}">
              <a16:creationId xmlns:a16="http://schemas.microsoft.com/office/drawing/2014/main" id="{AF3C1E42-DED4-468C-B3F4-DD573C62DE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8" name="Text Box 1">
          <a:extLst>
            <a:ext uri="{FF2B5EF4-FFF2-40B4-BE49-F238E27FC236}">
              <a16:creationId xmlns:a16="http://schemas.microsoft.com/office/drawing/2014/main" id="{85D9245C-1747-4CB4-9C3F-75D844F70B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59" name="Text Box 1">
          <a:extLst>
            <a:ext uri="{FF2B5EF4-FFF2-40B4-BE49-F238E27FC236}">
              <a16:creationId xmlns:a16="http://schemas.microsoft.com/office/drawing/2014/main" id="{A485859F-C776-4564-A7E9-073AEE0220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0" name="Text Box 1">
          <a:extLst>
            <a:ext uri="{FF2B5EF4-FFF2-40B4-BE49-F238E27FC236}">
              <a16:creationId xmlns:a16="http://schemas.microsoft.com/office/drawing/2014/main" id="{145C73E8-15E6-4EA8-AA22-45429351B8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1" name="Text Box 1">
          <a:extLst>
            <a:ext uri="{FF2B5EF4-FFF2-40B4-BE49-F238E27FC236}">
              <a16:creationId xmlns:a16="http://schemas.microsoft.com/office/drawing/2014/main" id="{6F4BBC90-FF55-492B-A60D-446769774C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62" name="Text Box 1">
          <a:extLst>
            <a:ext uri="{FF2B5EF4-FFF2-40B4-BE49-F238E27FC236}">
              <a16:creationId xmlns:a16="http://schemas.microsoft.com/office/drawing/2014/main" id="{688C5776-4AEA-4AFD-9317-CB39D0C732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63" name="Text Box 1">
          <a:extLst>
            <a:ext uri="{FF2B5EF4-FFF2-40B4-BE49-F238E27FC236}">
              <a16:creationId xmlns:a16="http://schemas.microsoft.com/office/drawing/2014/main" id="{B8E1A8F8-64D2-4583-8A4A-1D0716FECA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64" name="Text Box 1">
          <a:extLst>
            <a:ext uri="{FF2B5EF4-FFF2-40B4-BE49-F238E27FC236}">
              <a16:creationId xmlns:a16="http://schemas.microsoft.com/office/drawing/2014/main" id="{B3A0BF97-4333-4CA1-94FE-233B83CFE7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65" name="Text Box 1">
          <a:extLst>
            <a:ext uri="{FF2B5EF4-FFF2-40B4-BE49-F238E27FC236}">
              <a16:creationId xmlns:a16="http://schemas.microsoft.com/office/drawing/2014/main" id="{6A4E5BBD-2B72-43A5-8C4A-6C63FECC60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6" name="Text Box 1">
          <a:extLst>
            <a:ext uri="{FF2B5EF4-FFF2-40B4-BE49-F238E27FC236}">
              <a16:creationId xmlns:a16="http://schemas.microsoft.com/office/drawing/2014/main" id="{3434AE30-A888-4E73-9DF3-E77C1DB94D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7" name="Text Box 1">
          <a:extLst>
            <a:ext uri="{FF2B5EF4-FFF2-40B4-BE49-F238E27FC236}">
              <a16:creationId xmlns:a16="http://schemas.microsoft.com/office/drawing/2014/main" id="{99B67F66-A28D-408A-87B2-38E09F1A08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8" name="Text Box 1">
          <a:extLst>
            <a:ext uri="{FF2B5EF4-FFF2-40B4-BE49-F238E27FC236}">
              <a16:creationId xmlns:a16="http://schemas.microsoft.com/office/drawing/2014/main" id="{1ACC4F85-1BEE-4A0E-A4F2-D41453A0A5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69" name="Text Box 1">
          <a:extLst>
            <a:ext uri="{FF2B5EF4-FFF2-40B4-BE49-F238E27FC236}">
              <a16:creationId xmlns:a16="http://schemas.microsoft.com/office/drawing/2014/main" id="{F29EB0E8-0C62-448B-BD2E-06D0DD9495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70" name="Text Box 1">
          <a:extLst>
            <a:ext uri="{FF2B5EF4-FFF2-40B4-BE49-F238E27FC236}">
              <a16:creationId xmlns:a16="http://schemas.microsoft.com/office/drawing/2014/main" id="{79FCC379-E782-4C5A-895D-ECE1484D0A0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71" name="Text Box 1">
          <a:extLst>
            <a:ext uri="{FF2B5EF4-FFF2-40B4-BE49-F238E27FC236}">
              <a16:creationId xmlns:a16="http://schemas.microsoft.com/office/drawing/2014/main" id="{5C7CCFB1-7D29-4ED8-B8E2-FAAB3F1D43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72" name="Text Box 1">
          <a:extLst>
            <a:ext uri="{FF2B5EF4-FFF2-40B4-BE49-F238E27FC236}">
              <a16:creationId xmlns:a16="http://schemas.microsoft.com/office/drawing/2014/main" id="{1D1141F3-5EEE-4D26-BDBE-5776159156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73" name="Text Box 1">
          <a:extLst>
            <a:ext uri="{FF2B5EF4-FFF2-40B4-BE49-F238E27FC236}">
              <a16:creationId xmlns:a16="http://schemas.microsoft.com/office/drawing/2014/main" id="{35CDBF41-57AE-439B-9ED3-B02DB3652F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74" name="Text Box 1">
          <a:extLst>
            <a:ext uri="{FF2B5EF4-FFF2-40B4-BE49-F238E27FC236}">
              <a16:creationId xmlns:a16="http://schemas.microsoft.com/office/drawing/2014/main" id="{A7C18B27-7C8B-4E1D-BD1E-082BE7489E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75" name="Text Box 1">
          <a:extLst>
            <a:ext uri="{FF2B5EF4-FFF2-40B4-BE49-F238E27FC236}">
              <a16:creationId xmlns:a16="http://schemas.microsoft.com/office/drawing/2014/main" id="{76F51E6E-2584-4996-8CA6-F5913113F9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76" name="Text Box 1">
          <a:extLst>
            <a:ext uri="{FF2B5EF4-FFF2-40B4-BE49-F238E27FC236}">
              <a16:creationId xmlns:a16="http://schemas.microsoft.com/office/drawing/2014/main" id="{13645D03-8782-4FAD-B6A1-2E90E34F25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77" name="Text Box 1">
          <a:extLst>
            <a:ext uri="{FF2B5EF4-FFF2-40B4-BE49-F238E27FC236}">
              <a16:creationId xmlns:a16="http://schemas.microsoft.com/office/drawing/2014/main" id="{67B34BC7-2198-4219-BA53-1F3F5E2EF8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78" name="Text Box 1">
          <a:extLst>
            <a:ext uri="{FF2B5EF4-FFF2-40B4-BE49-F238E27FC236}">
              <a16:creationId xmlns:a16="http://schemas.microsoft.com/office/drawing/2014/main" id="{AFE2EF01-5CB7-4FE0-BE9F-B446377B4B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79" name="Text Box 1">
          <a:extLst>
            <a:ext uri="{FF2B5EF4-FFF2-40B4-BE49-F238E27FC236}">
              <a16:creationId xmlns:a16="http://schemas.microsoft.com/office/drawing/2014/main" id="{025B0480-C3B0-474E-B109-94F34C2930A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180" name="Text Box 1">
          <a:extLst>
            <a:ext uri="{FF2B5EF4-FFF2-40B4-BE49-F238E27FC236}">
              <a16:creationId xmlns:a16="http://schemas.microsoft.com/office/drawing/2014/main" id="{13281628-3999-421E-A498-03572A96CB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81" name="Text Box 1">
          <a:extLst>
            <a:ext uri="{FF2B5EF4-FFF2-40B4-BE49-F238E27FC236}">
              <a16:creationId xmlns:a16="http://schemas.microsoft.com/office/drawing/2014/main" id="{9FC8B233-2AED-4152-8D6F-519EE61E8F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2" name="Text Box 1">
          <a:extLst>
            <a:ext uri="{FF2B5EF4-FFF2-40B4-BE49-F238E27FC236}">
              <a16:creationId xmlns:a16="http://schemas.microsoft.com/office/drawing/2014/main" id="{505B6186-EECE-4DE6-AC19-F96D3F91C7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3" name="Text Box 1">
          <a:extLst>
            <a:ext uri="{FF2B5EF4-FFF2-40B4-BE49-F238E27FC236}">
              <a16:creationId xmlns:a16="http://schemas.microsoft.com/office/drawing/2014/main" id="{D1BEC5E2-E2D5-443F-B1A4-8FE65B426F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4" name="Text Box 1">
          <a:extLst>
            <a:ext uri="{FF2B5EF4-FFF2-40B4-BE49-F238E27FC236}">
              <a16:creationId xmlns:a16="http://schemas.microsoft.com/office/drawing/2014/main" id="{ED99776B-0C35-4C7A-9195-786E9D24B56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5" name="Text Box 1">
          <a:extLst>
            <a:ext uri="{FF2B5EF4-FFF2-40B4-BE49-F238E27FC236}">
              <a16:creationId xmlns:a16="http://schemas.microsoft.com/office/drawing/2014/main" id="{CADC6D1D-C278-4FB1-9A66-37B6B48052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86" name="Text Box 1">
          <a:extLst>
            <a:ext uri="{FF2B5EF4-FFF2-40B4-BE49-F238E27FC236}">
              <a16:creationId xmlns:a16="http://schemas.microsoft.com/office/drawing/2014/main" id="{B084D176-D7DD-42FE-A9B5-1942AF9F2D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7" name="Text Box 1">
          <a:extLst>
            <a:ext uri="{FF2B5EF4-FFF2-40B4-BE49-F238E27FC236}">
              <a16:creationId xmlns:a16="http://schemas.microsoft.com/office/drawing/2014/main" id="{CFC3D5EF-8731-4E93-94E4-57CF873B70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88" name="Text Box 1">
          <a:extLst>
            <a:ext uri="{FF2B5EF4-FFF2-40B4-BE49-F238E27FC236}">
              <a16:creationId xmlns:a16="http://schemas.microsoft.com/office/drawing/2014/main" id="{B9EFFEBE-4640-442D-9533-E21F4B78DF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89" name="Text Box 1">
          <a:extLst>
            <a:ext uri="{FF2B5EF4-FFF2-40B4-BE49-F238E27FC236}">
              <a16:creationId xmlns:a16="http://schemas.microsoft.com/office/drawing/2014/main" id="{F92EB458-E004-4194-9B39-EAC29C188C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90" name="Text Box 1">
          <a:extLst>
            <a:ext uri="{FF2B5EF4-FFF2-40B4-BE49-F238E27FC236}">
              <a16:creationId xmlns:a16="http://schemas.microsoft.com/office/drawing/2014/main" id="{93EA9843-77FB-4C73-8D7F-0CAFFCF29E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91" name="Text Box 1">
          <a:extLst>
            <a:ext uri="{FF2B5EF4-FFF2-40B4-BE49-F238E27FC236}">
              <a16:creationId xmlns:a16="http://schemas.microsoft.com/office/drawing/2014/main" id="{2634DC92-0606-477A-81F5-713FEFF2E9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92" name="Text Box 1">
          <a:extLst>
            <a:ext uri="{FF2B5EF4-FFF2-40B4-BE49-F238E27FC236}">
              <a16:creationId xmlns:a16="http://schemas.microsoft.com/office/drawing/2014/main" id="{208FF645-F9AE-40C4-B043-E63183F166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193" name="Text Box 1">
          <a:extLst>
            <a:ext uri="{FF2B5EF4-FFF2-40B4-BE49-F238E27FC236}">
              <a16:creationId xmlns:a16="http://schemas.microsoft.com/office/drawing/2014/main" id="{9596ECBB-02DC-4963-8502-62812E8F5E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94" name="Text Box 1">
          <a:extLst>
            <a:ext uri="{FF2B5EF4-FFF2-40B4-BE49-F238E27FC236}">
              <a16:creationId xmlns:a16="http://schemas.microsoft.com/office/drawing/2014/main" id="{0C7B2C78-02F6-49E0-A622-D3DB6C2B1F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95" name="Text Box 1">
          <a:extLst>
            <a:ext uri="{FF2B5EF4-FFF2-40B4-BE49-F238E27FC236}">
              <a16:creationId xmlns:a16="http://schemas.microsoft.com/office/drawing/2014/main" id="{5D482C4A-9EE4-4D70-ADFE-E52EADBDAA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96" name="Text Box 1">
          <a:extLst>
            <a:ext uri="{FF2B5EF4-FFF2-40B4-BE49-F238E27FC236}">
              <a16:creationId xmlns:a16="http://schemas.microsoft.com/office/drawing/2014/main" id="{A89E6B77-2933-4294-8C79-20F508FC61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97" name="Text Box 1">
          <a:extLst>
            <a:ext uri="{FF2B5EF4-FFF2-40B4-BE49-F238E27FC236}">
              <a16:creationId xmlns:a16="http://schemas.microsoft.com/office/drawing/2014/main" id="{39D13ABC-4BB2-4B90-AE89-C5123E75B0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198" name="Text Box 1">
          <a:extLst>
            <a:ext uri="{FF2B5EF4-FFF2-40B4-BE49-F238E27FC236}">
              <a16:creationId xmlns:a16="http://schemas.microsoft.com/office/drawing/2014/main" id="{9AC24E0A-6CD3-4BF6-A5F0-763C6573657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199" name="Text Box 1">
          <a:extLst>
            <a:ext uri="{FF2B5EF4-FFF2-40B4-BE49-F238E27FC236}">
              <a16:creationId xmlns:a16="http://schemas.microsoft.com/office/drawing/2014/main" id="{2ADC8DE8-0AD1-4143-805A-3673252FE0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00" name="Text Box 1">
          <a:extLst>
            <a:ext uri="{FF2B5EF4-FFF2-40B4-BE49-F238E27FC236}">
              <a16:creationId xmlns:a16="http://schemas.microsoft.com/office/drawing/2014/main" id="{6000631D-3A62-4573-9D5F-FA530B9B9E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01" name="Text Box 1">
          <a:extLst>
            <a:ext uri="{FF2B5EF4-FFF2-40B4-BE49-F238E27FC236}">
              <a16:creationId xmlns:a16="http://schemas.microsoft.com/office/drawing/2014/main" id="{5711E79A-D843-416B-82C9-E09C0FBDB9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02" name="Text Box 1">
          <a:extLst>
            <a:ext uri="{FF2B5EF4-FFF2-40B4-BE49-F238E27FC236}">
              <a16:creationId xmlns:a16="http://schemas.microsoft.com/office/drawing/2014/main" id="{671DA3DA-A4CD-4D90-B32C-D186AD476A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03" name="Text Box 1">
          <a:extLst>
            <a:ext uri="{FF2B5EF4-FFF2-40B4-BE49-F238E27FC236}">
              <a16:creationId xmlns:a16="http://schemas.microsoft.com/office/drawing/2014/main" id="{0BDEF896-487B-4C3A-A42C-5C34C62551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04" name="Text Box 1">
          <a:extLst>
            <a:ext uri="{FF2B5EF4-FFF2-40B4-BE49-F238E27FC236}">
              <a16:creationId xmlns:a16="http://schemas.microsoft.com/office/drawing/2014/main" id="{8220E038-57EC-421E-B408-A8F483AA55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05" name="Text Box 1">
          <a:extLst>
            <a:ext uri="{FF2B5EF4-FFF2-40B4-BE49-F238E27FC236}">
              <a16:creationId xmlns:a16="http://schemas.microsoft.com/office/drawing/2014/main" id="{B53D075F-D7DB-4CC8-830E-405832C999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06" name="Text Box 1">
          <a:extLst>
            <a:ext uri="{FF2B5EF4-FFF2-40B4-BE49-F238E27FC236}">
              <a16:creationId xmlns:a16="http://schemas.microsoft.com/office/drawing/2014/main" id="{62CB21CF-2BC3-47C5-9FAD-E96AA1237F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07" name="Text Box 1">
          <a:extLst>
            <a:ext uri="{FF2B5EF4-FFF2-40B4-BE49-F238E27FC236}">
              <a16:creationId xmlns:a16="http://schemas.microsoft.com/office/drawing/2014/main" id="{6497EBF3-54A7-4EFB-961B-9238ACF418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08" name="Text Box 1">
          <a:extLst>
            <a:ext uri="{FF2B5EF4-FFF2-40B4-BE49-F238E27FC236}">
              <a16:creationId xmlns:a16="http://schemas.microsoft.com/office/drawing/2014/main" id="{DF6FA241-93A8-4314-B698-620D1DFA59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09" name="Text Box 1">
          <a:extLst>
            <a:ext uri="{FF2B5EF4-FFF2-40B4-BE49-F238E27FC236}">
              <a16:creationId xmlns:a16="http://schemas.microsoft.com/office/drawing/2014/main" id="{ECA5A1E8-752D-4503-A4F1-DB932F10FC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10" name="Text Box 1">
          <a:extLst>
            <a:ext uri="{FF2B5EF4-FFF2-40B4-BE49-F238E27FC236}">
              <a16:creationId xmlns:a16="http://schemas.microsoft.com/office/drawing/2014/main" id="{DCDA5C1E-D29D-41C2-AB08-212AAB1125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1C689830-A761-41E1-8CE2-D697C7A00E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12" name="Text Box 1">
          <a:extLst>
            <a:ext uri="{FF2B5EF4-FFF2-40B4-BE49-F238E27FC236}">
              <a16:creationId xmlns:a16="http://schemas.microsoft.com/office/drawing/2014/main" id="{A278A3DF-D1BD-41C5-B19D-70E62AFBED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13" name="Text Box 1">
          <a:extLst>
            <a:ext uri="{FF2B5EF4-FFF2-40B4-BE49-F238E27FC236}">
              <a16:creationId xmlns:a16="http://schemas.microsoft.com/office/drawing/2014/main" id="{C34F4DC3-1ABC-4098-A23C-7473BC2C70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A02A0CBE-0EA3-42DE-8263-8B6A7161418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15" name="Text Box 1">
          <a:extLst>
            <a:ext uri="{FF2B5EF4-FFF2-40B4-BE49-F238E27FC236}">
              <a16:creationId xmlns:a16="http://schemas.microsoft.com/office/drawing/2014/main" id="{D0E6D2EC-AAAF-46DD-A9C5-0A17339D79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16" name="Text Box 1">
          <a:extLst>
            <a:ext uri="{FF2B5EF4-FFF2-40B4-BE49-F238E27FC236}">
              <a16:creationId xmlns:a16="http://schemas.microsoft.com/office/drawing/2014/main" id="{49462314-19C8-4012-94D4-ECDFC10D34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CAC51FEF-22EB-427B-A7B5-4D09F85F40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18" name="Text Box 1">
          <a:extLst>
            <a:ext uri="{FF2B5EF4-FFF2-40B4-BE49-F238E27FC236}">
              <a16:creationId xmlns:a16="http://schemas.microsoft.com/office/drawing/2014/main" id="{1F2E94D0-484A-4DC2-A6E1-BFD2129736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19" name="Text Box 1">
          <a:extLst>
            <a:ext uri="{FF2B5EF4-FFF2-40B4-BE49-F238E27FC236}">
              <a16:creationId xmlns:a16="http://schemas.microsoft.com/office/drawing/2014/main" id="{C2BEAB0E-8D60-4ACB-AB7B-F69B1C5E1D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20" name="Text Box 1">
          <a:extLst>
            <a:ext uri="{FF2B5EF4-FFF2-40B4-BE49-F238E27FC236}">
              <a16:creationId xmlns:a16="http://schemas.microsoft.com/office/drawing/2014/main" id="{1A0D26D7-B895-40FA-AFA9-6083F11E90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21" name="Text Box 1">
          <a:extLst>
            <a:ext uri="{FF2B5EF4-FFF2-40B4-BE49-F238E27FC236}">
              <a16:creationId xmlns:a16="http://schemas.microsoft.com/office/drawing/2014/main" id="{6AD36BD3-FA03-4340-929C-A43C6773D9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22" name="Text Box 1">
          <a:extLst>
            <a:ext uri="{FF2B5EF4-FFF2-40B4-BE49-F238E27FC236}">
              <a16:creationId xmlns:a16="http://schemas.microsoft.com/office/drawing/2014/main" id="{238C8540-40ED-4AAD-B36C-4A145EFC35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23" name="Text Box 1">
          <a:extLst>
            <a:ext uri="{FF2B5EF4-FFF2-40B4-BE49-F238E27FC236}">
              <a16:creationId xmlns:a16="http://schemas.microsoft.com/office/drawing/2014/main" id="{0501A9BF-A610-4D64-8514-4202BC15E8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24" name="Text Box 1">
          <a:extLst>
            <a:ext uri="{FF2B5EF4-FFF2-40B4-BE49-F238E27FC236}">
              <a16:creationId xmlns:a16="http://schemas.microsoft.com/office/drawing/2014/main" id="{FB4DBFAF-95C0-47D2-A8C9-A1F380F696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25" name="Text Box 1">
          <a:extLst>
            <a:ext uri="{FF2B5EF4-FFF2-40B4-BE49-F238E27FC236}">
              <a16:creationId xmlns:a16="http://schemas.microsoft.com/office/drawing/2014/main" id="{F04070BF-3481-4585-8040-703654E804B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26" name="Text Box 1">
          <a:extLst>
            <a:ext uri="{FF2B5EF4-FFF2-40B4-BE49-F238E27FC236}">
              <a16:creationId xmlns:a16="http://schemas.microsoft.com/office/drawing/2014/main" id="{9FB7CC07-3203-4702-A7C1-C82D251C93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27" name="Text Box 1">
          <a:extLst>
            <a:ext uri="{FF2B5EF4-FFF2-40B4-BE49-F238E27FC236}">
              <a16:creationId xmlns:a16="http://schemas.microsoft.com/office/drawing/2014/main" id="{0FFB5063-8835-4FA9-951D-6F14EFAF61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28" name="Text Box 1">
          <a:extLst>
            <a:ext uri="{FF2B5EF4-FFF2-40B4-BE49-F238E27FC236}">
              <a16:creationId xmlns:a16="http://schemas.microsoft.com/office/drawing/2014/main" id="{949461F6-5743-483C-A222-E54DE2B36E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29" name="Text Box 1">
          <a:extLst>
            <a:ext uri="{FF2B5EF4-FFF2-40B4-BE49-F238E27FC236}">
              <a16:creationId xmlns:a16="http://schemas.microsoft.com/office/drawing/2014/main" id="{2E387A23-6D68-45AA-B558-1C3D2BB8490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30" name="Text Box 1">
          <a:extLst>
            <a:ext uri="{FF2B5EF4-FFF2-40B4-BE49-F238E27FC236}">
              <a16:creationId xmlns:a16="http://schemas.microsoft.com/office/drawing/2014/main" id="{B18A4B8F-2110-4458-81CF-EA8FF928FB5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31" name="Text Box 1">
          <a:extLst>
            <a:ext uri="{FF2B5EF4-FFF2-40B4-BE49-F238E27FC236}">
              <a16:creationId xmlns:a16="http://schemas.microsoft.com/office/drawing/2014/main" id="{D1FB3AFA-95ED-44A9-B6F0-DA5D8041CC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32" name="Text Box 1">
          <a:extLst>
            <a:ext uri="{FF2B5EF4-FFF2-40B4-BE49-F238E27FC236}">
              <a16:creationId xmlns:a16="http://schemas.microsoft.com/office/drawing/2014/main" id="{1ED7DF9F-9E70-495B-98DE-D88A2E9B0A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33" name="Text Box 1">
          <a:extLst>
            <a:ext uri="{FF2B5EF4-FFF2-40B4-BE49-F238E27FC236}">
              <a16:creationId xmlns:a16="http://schemas.microsoft.com/office/drawing/2014/main" id="{685F5F63-60EB-425E-8E70-101004CC44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34" name="Text Box 1">
          <a:extLst>
            <a:ext uri="{FF2B5EF4-FFF2-40B4-BE49-F238E27FC236}">
              <a16:creationId xmlns:a16="http://schemas.microsoft.com/office/drawing/2014/main" id="{4117A815-8B97-4E00-B387-2BB5364E34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35" name="Text Box 1">
          <a:extLst>
            <a:ext uri="{FF2B5EF4-FFF2-40B4-BE49-F238E27FC236}">
              <a16:creationId xmlns:a16="http://schemas.microsoft.com/office/drawing/2014/main" id="{D7E3767D-83CD-43C7-B86E-CC1A52E7E3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36" name="Text Box 1">
          <a:extLst>
            <a:ext uri="{FF2B5EF4-FFF2-40B4-BE49-F238E27FC236}">
              <a16:creationId xmlns:a16="http://schemas.microsoft.com/office/drawing/2014/main" id="{3022FC67-1C50-43E5-BFA0-93D02C8256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37" name="Text Box 1">
          <a:extLst>
            <a:ext uri="{FF2B5EF4-FFF2-40B4-BE49-F238E27FC236}">
              <a16:creationId xmlns:a16="http://schemas.microsoft.com/office/drawing/2014/main" id="{20FE3450-A695-4FCA-A739-28CAF6E437F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38" name="Text Box 1">
          <a:extLst>
            <a:ext uri="{FF2B5EF4-FFF2-40B4-BE49-F238E27FC236}">
              <a16:creationId xmlns:a16="http://schemas.microsoft.com/office/drawing/2014/main" id="{19877B20-C4A9-44E2-B31B-E3D992F75D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39" name="Text Box 1">
          <a:extLst>
            <a:ext uri="{FF2B5EF4-FFF2-40B4-BE49-F238E27FC236}">
              <a16:creationId xmlns:a16="http://schemas.microsoft.com/office/drawing/2014/main" id="{14B9BB1A-E9CC-40C2-86F1-150578A272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0" name="Text Box 1">
          <a:extLst>
            <a:ext uri="{FF2B5EF4-FFF2-40B4-BE49-F238E27FC236}">
              <a16:creationId xmlns:a16="http://schemas.microsoft.com/office/drawing/2014/main" id="{BC3CDD76-06AB-4871-92C8-3F7974ADDF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1" name="Text Box 1">
          <a:extLst>
            <a:ext uri="{FF2B5EF4-FFF2-40B4-BE49-F238E27FC236}">
              <a16:creationId xmlns:a16="http://schemas.microsoft.com/office/drawing/2014/main" id="{E2B5AB65-8C84-4D6B-9E4D-90A1EFEBDB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42" name="Text Box 1">
          <a:extLst>
            <a:ext uri="{FF2B5EF4-FFF2-40B4-BE49-F238E27FC236}">
              <a16:creationId xmlns:a16="http://schemas.microsoft.com/office/drawing/2014/main" id="{59B0A686-B8AE-4A09-B126-6854F9A804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43" name="Text Box 1">
          <a:extLst>
            <a:ext uri="{FF2B5EF4-FFF2-40B4-BE49-F238E27FC236}">
              <a16:creationId xmlns:a16="http://schemas.microsoft.com/office/drawing/2014/main" id="{83F5F738-4A81-4413-BCDB-C8C64A72FEF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44" name="Text Box 1">
          <a:extLst>
            <a:ext uri="{FF2B5EF4-FFF2-40B4-BE49-F238E27FC236}">
              <a16:creationId xmlns:a16="http://schemas.microsoft.com/office/drawing/2014/main" id="{CC313618-6033-48F4-812A-8141137259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45" name="Text Box 1">
          <a:extLst>
            <a:ext uri="{FF2B5EF4-FFF2-40B4-BE49-F238E27FC236}">
              <a16:creationId xmlns:a16="http://schemas.microsoft.com/office/drawing/2014/main" id="{2858971C-824F-4ECE-BB6C-85E0C3F1AD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6" name="Text Box 1">
          <a:extLst>
            <a:ext uri="{FF2B5EF4-FFF2-40B4-BE49-F238E27FC236}">
              <a16:creationId xmlns:a16="http://schemas.microsoft.com/office/drawing/2014/main" id="{ED18B2BA-E733-4961-9657-341CEC2200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7" name="Text Box 1">
          <a:extLst>
            <a:ext uri="{FF2B5EF4-FFF2-40B4-BE49-F238E27FC236}">
              <a16:creationId xmlns:a16="http://schemas.microsoft.com/office/drawing/2014/main" id="{8727EE03-20C0-4F73-B0B1-4B1C5AD39F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8" name="Text Box 1">
          <a:extLst>
            <a:ext uri="{FF2B5EF4-FFF2-40B4-BE49-F238E27FC236}">
              <a16:creationId xmlns:a16="http://schemas.microsoft.com/office/drawing/2014/main" id="{1D9D8014-D46D-4668-A3EB-03201328306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49" name="Text Box 1">
          <a:extLst>
            <a:ext uri="{FF2B5EF4-FFF2-40B4-BE49-F238E27FC236}">
              <a16:creationId xmlns:a16="http://schemas.microsoft.com/office/drawing/2014/main" id="{4A5B29BF-5DC1-4481-8882-9DC454140B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50" name="Text Box 1">
          <a:extLst>
            <a:ext uri="{FF2B5EF4-FFF2-40B4-BE49-F238E27FC236}">
              <a16:creationId xmlns:a16="http://schemas.microsoft.com/office/drawing/2014/main" id="{DA2305D1-12A4-4E11-98D5-439297A560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51" name="Text Box 1">
          <a:extLst>
            <a:ext uri="{FF2B5EF4-FFF2-40B4-BE49-F238E27FC236}">
              <a16:creationId xmlns:a16="http://schemas.microsoft.com/office/drawing/2014/main" id="{5A4BCB4A-E5A2-4C15-8864-AE16C58A22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52" name="Text Box 1">
          <a:extLst>
            <a:ext uri="{FF2B5EF4-FFF2-40B4-BE49-F238E27FC236}">
              <a16:creationId xmlns:a16="http://schemas.microsoft.com/office/drawing/2014/main" id="{EC21AD27-DD7F-4D48-B029-BAF0C3CD7C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53" name="Text Box 1">
          <a:extLst>
            <a:ext uri="{FF2B5EF4-FFF2-40B4-BE49-F238E27FC236}">
              <a16:creationId xmlns:a16="http://schemas.microsoft.com/office/drawing/2014/main" id="{6573B657-9D66-437E-B477-39E68D9F9F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54" name="Text Box 1">
          <a:extLst>
            <a:ext uri="{FF2B5EF4-FFF2-40B4-BE49-F238E27FC236}">
              <a16:creationId xmlns:a16="http://schemas.microsoft.com/office/drawing/2014/main" id="{A956061B-B4A1-4748-8524-56EC66D63B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55" name="Text Box 1">
          <a:extLst>
            <a:ext uri="{FF2B5EF4-FFF2-40B4-BE49-F238E27FC236}">
              <a16:creationId xmlns:a16="http://schemas.microsoft.com/office/drawing/2014/main" id="{70C4AB4E-F468-40A0-A875-0AE7DD2A14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56" name="Text Box 1">
          <a:extLst>
            <a:ext uri="{FF2B5EF4-FFF2-40B4-BE49-F238E27FC236}">
              <a16:creationId xmlns:a16="http://schemas.microsoft.com/office/drawing/2014/main" id="{A47C2F7E-572F-492B-8DDB-D7D1974D81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257" name="Text Box 1">
          <a:extLst>
            <a:ext uri="{FF2B5EF4-FFF2-40B4-BE49-F238E27FC236}">
              <a16:creationId xmlns:a16="http://schemas.microsoft.com/office/drawing/2014/main" id="{4254FBA4-CF2F-40A4-BF5F-73D7AB6536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58" name="Text Box 1">
          <a:extLst>
            <a:ext uri="{FF2B5EF4-FFF2-40B4-BE49-F238E27FC236}">
              <a16:creationId xmlns:a16="http://schemas.microsoft.com/office/drawing/2014/main" id="{FEF5EE01-2D5C-417F-BE8C-2A372E6C9D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59" name="Text Box 1">
          <a:extLst>
            <a:ext uri="{FF2B5EF4-FFF2-40B4-BE49-F238E27FC236}">
              <a16:creationId xmlns:a16="http://schemas.microsoft.com/office/drawing/2014/main" id="{C09D8FFE-455A-415E-8BE0-653380675B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60" name="Text Box 1">
          <a:extLst>
            <a:ext uri="{FF2B5EF4-FFF2-40B4-BE49-F238E27FC236}">
              <a16:creationId xmlns:a16="http://schemas.microsoft.com/office/drawing/2014/main" id="{A3571DC0-FE46-4695-AFF4-CC7306EDA0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61" name="Text Box 1">
          <a:extLst>
            <a:ext uri="{FF2B5EF4-FFF2-40B4-BE49-F238E27FC236}">
              <a16:creationId xmlns:a16="http://schemas.microsoft.com/office/drawing/2014/main" id="{3A6D3B13-20E6-42E9-AE43-7DE0A0B94B1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62" name="Text Box 1">
          <a:extLst>
            <a:ext uri="{FF2B5EF4-FFF2-40B4-BE49-F238E27FC236}">
              <a16:creationId xmlns:a16="http://schemas.microsoft.com/office/drawing/2014/main" id="{A4281FE9-9562-4958-A473-952A7EEBA0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63" name="Text Box 1">
          <a:extLst>
            <a:ext uri="{FF2B5EF4-FFF2-40B4-BE49-F238E27FC236}">
              <a16:creationId xmlns:a16="http://schemas.microsoft.com/office/drawing/2014/main" id="{DD45A76F-6354-4E79-BA6A-C1FB0A27A4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64" name="Text Box 1">
          <a:extLst>
            <a:ext uri="{FF2B5EF4-FFF2-40B4-BE49-F238E27FC236}">
              <a16:creationId xmlns:a16="http://schemas.microsoft.com/office/drawing/2014/main" id="{ACE229C7-6367-4F7A-8D0A-923CB2343C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65" name="Text Box 1">
          <a:extLst>
            <a:ext uri="{FF2B5EF4-FFF2-40B4-BE49-F238E27FC236}">
              <a16:creationId xmlns:a16="http://schemas.microsoft.com/office/drawing/2014/main" id="{5D386106-FBE2-4EB6-BA22-EBF210626A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66" name="Text Box 1">
          <a:extLst>
            <a:ext uri="{FF2B5EF4-FFF2-40B4-BE49-F238E27FC236}">
              <a16:creationId xmlns:a16="http://schemas.microsoft.com/office/drawing/2014/main" id="{1833700A-9B59-4BF6-8A9E-1B96E90B12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67" name="Text Box 1">
          <a:extLst>
            <a:ext uri="{FF2B5EF4-FFF2-40B4-BE49-F238E27FC236}">
              <a16:creationId xmlns:a16="http://schemas.microsoft.com/office/drawing/2014/main" id="{DB8867CB-08FC-4814-AB74-B2ED9DE96C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68" name="Text Box 1">
          <a:extLst>
            <a:ext uri="{FF2B5EF4-FFF2-40B4-BE49-F238E27FC236}">
              <a16:creationId xmlns:a16="http://schemas.microsoft.com/office/drawing/2014/main" id="{1B67D4A0-967D-4B7B-8844-FC7009F580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69" name="Text Box 1">
          <a:extLst>
            <a:ext uri="{FF2B5EF4-FFF2-40B4-BE49-F238E27FC236}">
              <a16:creationId xmlns:a16="http://schemas.microsoft.com/office/drawing/2014/main" id="{DFE270F0-142D-45FA-8B55-B69AC5F39E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0" name="Text Box 1">
          <a:extLst>
            <a:ext uri="{FF2B5EF4-FFF2-40B4-BE49-F238E27FC236}">
              <a16:creationId xmlns:a16="http://schemas.microsoft.com/office/drawing/2014/main" id="{8F5DF0B4-073F-42F6-ABE8-B1F2E28865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1" name="Text Box 1">
          <a:extLst>
            <a:ext uri="{FF2B5EF4-FFF2-40B4-BE49-F238E27FC236}">
              <a16:creationId xmlns:a16="http://schemas.microsoft.com/office/drawing/2014/main" id="{E46B4E44-7A1A-4D69-A8F8-725B795049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2" name="Text Box 1">
          <a:extLst>
            <a:ext uri="{FF2B5EF4-FFF2-40B4-BE49-F238E27FC236}">
              <a16:creationId xmlns:a16="http://schemas.microsoft.com/office/drawing/2014/main" id="{884A73FA-6549-4B4F-8622-82B3DF1A980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3" name="Text Box 1">
          <a:extLst>
            <a:ext uri="{FF2B5EF4-FFF2-40B4-BE49-F238E27FC236}">
              <a16:creationId xmlns:a16="http://schemas.microsoft.com/office/drawing/2014/main" id="{3254CFA7-140F-46C0-9C9F-150483E26E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74" name="Text Box 1">
          <a:extLst>
            <a:ext uri="{FF2B5EF4-FFF2-40B4-BE49-F238E27FC236}">
              <a16:creationId xmlns:a16="http://schemas.microsoft.com/office/drawing/2014/main" id="{E1E5DB06-39C8-4273-AD83-D0C949DC06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75" name="Text Box 1">
          <a:extLst>
            <a:ext uri="{FF2B5EF4-FFF2-40B4-BE49-F238E27FC236}">
              <a16:creationId xmlns:a16="http://schemas.microsoft.com/office/drawing/2014/main" id="{177DEA15-1CCB-4FDA-9B53-F459B44D03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76" name="Text Box 1">
          <a:extLst>
            <a:ext uri="{FF2B5EF4-FFF2-40B4-BE49-F238E27FC236}">
              <a16:creationId xmlns:a16="http://schemas.microsoft.com/office/drawing/2014/main" id="{C9E62D07-067D-4D48-8C00-92ED224C9D4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77" name="Text Box 1">
          <a:extLst>
            <a:ext uri="{FF2B5EF4-FFF2-40B4-BE49-F238E27FC236}">
              <a16:creationId xmlns:a16="http://schemas.microsoft.com/office/drawing/2014/main" id="{76F7E064-D2E1-4B4E-8E8F-6EDA09D8B5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8" name="Text Box 1">
          <a:extLst>
            <a:ext uri="{FF2B5EF4-FFF2-40B4-BE49-F238E27FC236}">
              <a16:creationId xmlns:a16="http://schemas.microsoft.com/office/drawing/2014/main" id="{E481BF70-473B-4208-A3E8-C7683F7E90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79" name="Text Box 1">
          <a:extLst>
            <a:ext uri="{FF2B5EF4-FFF2-40B4-BE49-F238E27FC236}">
              <a16:creationId xmlns:a16="http://schemas.microsoft.com/office/drawing/2014/main" id="{6A31F294-5EF3-44A0-92DE-C7701CD0E2B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80" name="Text Box 1">
          <a:extLst>
            <a:ext uri="{FF2B5EF4-FFF2-40B4-BE49-F238E27FC236}">
              <a16:creationId xmlns:a16="http://schemas.microsoft.com/office/drawing/2014/main" id="{653E781B-9427-481F-A93C-81B15E5C2E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281" name="Text Box 1">
          <a:extLst>
            <a:ext uri="{FF2B5EF4-FFF2-40B4-BE49-F238E27FC236}">
              <a16:creationId xmlns:a16="http://schemas.microsoft.com/office/drawing/2014/main" id="{85F6EA55-D08C-4B02-A5D6-7EAEF22E07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2" name="Text Box 1">
          <a:extLst>
            <a:ext uri="{FF2B5EF4-FFF2-40B4-BE49-F238E27FC236}">
              <a16:creationId xmlns:a16="http://schemas.microsoft.com/office/drawing/2014/main" id="{3EA438B1-A963-4528-8F2F-F8EDDBF011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3" name="Text Box 1">
          <a:extLst>
            <a:ext uri="{FF2B5EF4-FFF2-40B4-BE49-F238E27FC236}">
              <a16:creationId xmlns:a16="http://schemas.microsoft.com/office/drawing/2014/main" id="{6FBDC544-19B7-4776-BE63-F034D4A7AB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4" name="Text Box 1">
          <a:extLst>
            <a:ext uri="{FF2B5EF4-FFF2-40B4-BE49-F238E27FC236}">
              <a16:creationId xmlns:a16="http://schemas.microsoft.com/office/drawing/2014/main" id="{70DF155F-85F2-403D-BAD9-09A81A1292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5" name="Text Box 1">
          <a:extLst>
            <a:ext uri="{FF2B5EF4-FFF2-40B4-BE49-F238E27FC236}">
              <a16:creationId xmlns:a16="http://schemas.microsoft.com/office/drawing/2014/main" id="{6BF8E075-529D-48A1-8629-CDC3F936CD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6" name="Text Box 1">
          <a:extLst>
            <a:ext uri="{FF2B5EF4-FFF2-40B4-BE49-F238E27FC236}">
              <a16:creationId xmlns:a16="http://schemas.microsoft.com/office/drawing/2014/main" id="{40A92163-C39D-4B4C-A8EC-8616FADAD9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7" name="Text Box 1">
          <a:extLst>
            <a:ext uri="{FF2B5EF4-FFF2-40B4-BE49-F238E27FC236}">
              <a16:creationId xmlns:a16="http://schemas.microsoft.com/office/drawing/2014/main" id="{7017CA07-F025-4CEF-801E-76428B26B3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8" name="Text Box 1">
          <a:extLst>
            <a:ext uri="{FF2B5EF4-FFF2-40B4-BE49-F238E27FC236}">
              <a16:creationId xmlns:a16="http://schemas.microsoft.com/office/drawing/2014/main" id="{6D3F725A-3272-4AFC-84C5-799ABD2CEC4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89" name="Text Box 1">
          <a:extLst>
            <a:ext uri="{FF2B5EF4-FFF2-40B4-BE49-F238E27FC236}">
              <a16:creationId xmlns:a16="http://schemas.microsoft.com/office/drawing/2014/main" id="{74D4AB6D-E9D5-48C3-BC3A-DCFE522717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0" name="Text Box 1">
          <a:extLst>
            <a:ext uri="{FF2B5EF4-FFF2-40B4-BE49-F238E27FC236}">
              <a16:creationId xmlns:a16="http://schemas.microsoft.com/office/drawing/2014/main" id="{FCCFE8E8-5424-4FE5-B89A-DAC669AEF2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1" name="Text Box 1">
          <a:extLst>
            <a:ext uri="{FF2B5EF4-FFF2-40B4-BE49-F238E27FC236}">
              <a16:creationId xmlns:a16="http://schemas.microsoft.com/office/drawing/2014/main" id="{CCEA1215-8C7D-43CD-9915-697EBDB75F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2" name="Text Box 1">
          <a:extLst>
            <a:ext uri="{FF2B5EF4-FFF2-40B4-BE49-F238E27FC236}">
              <a16:creationId xmlns:a16="http://schemas.microsoft.com/office/drawing/2014/main" id="{8AFC4796-4A18-4295-8AFF-30952F355D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3" name="Text Box 1">
          <a:extLst>
            <a:ext uri="{FF2B5EF4-FFF2-40B4-BE49-F238E27FC236}">
              <a16:creationId xmlns:a16="http://schemas.microsoft.com/office/drawing/2014/main" id="{6D19C9F8-5012-4FFA-88D5-7479300A7C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4" name="Text Box 1">
          <a:extLst>
            <a:ext uri="{FF2B5EF4-FFF2-40B4-BE49-F238E27FC236}">
              <a16:creationId xmlns:a16="http://schemas.microsoft.com/office/drawing/2014/main" id="{F614C147-02C5-4F72-98E1-379C10DE89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5" name="Text Box 1">
          <a:extLst>
            <a:ext uri="{FF2B5EF4-FFF2-40B4-BE49-F238E27FC236}">
              <a16:creationId xmlns:a16="http://schemas.microsoft.com/office/drawing/2014/main" id="{BB735535-AFDE-426A-824A-C53B611CC16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6" name="Text Box 1">
          <a:extLst>
            <a:ext uri="{FF2B5EF4-FFF2-40B4-BE49-F238E27FC236}">
              <a16:creationId xmlns:a16="http://schemas.microsoft.com/office/drawing/2014/main" id="{D773D686-26D7-4799-A14B-CA0F01FF4D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297" name="Text Box 1">
          <a:extLst>
            <a:ext uri="{FF2B5EF4-FFF2-40B4-BE49-F238E27FC236}">
              <a16:creationId xmlns:a16="http://schemas.microsoft.com/office/drawing/2014/main" id="{E1D940E6-E77C-4566-B2AF-589C289C40C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298" name="Text Box 1">
          <a:extLst>
            <a:ext uri="{FF2B5EF4-FFF2-40B4-BE49-F238E27FC236}">
              <a16:creationId xmlns:a16="http://schemas.microsoft.com/office/drawing/2014/main" id="{66EF9D28-22C1-489F-A3F1-3CE302EFF17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299" name="Text Box 1">
          <a:extLst>
            <a:ext uri="{FF2B5EF4-FFF2-40B4-BE49-F238E27FC236}">
              <a16:creationId xmlns:a16="http://schemas.microsoft.com/office/drawing/2014/main" id="{EBB0006A-EE65-4368-86EA-7C1FB04414B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00" name="Text Box 1">
          <a:extLst>
            <a:ext uri="{FF2B5EF4-FFF2-40B4-BE49-F238E27FC236}">
              <a16:creationId xmlns:a16="http://schemas.microsoft.com/office/drawing/2014/main" id="{E7506525-F718-49DC-90FE-2465799F230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01" name="Text Box 1">
          <a:extLst>
            <a:ext uri="{FF2B5EF4-FFF2-40B4-BE49-F238E27FC236}">
              <a16:creationId xmlns:a16="http://schemas.microsoft.com/office/drawing/2014/main" id="{70EB80F6-C9FF-42F5-B188-CEB790BD67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02" name="Text Box 1">
          <a:extLst>
            <a:ext uri="{FF2B5EF4-FFF2-40B4-BE49-F238E27FC236}">
              <a16:creationId xmlns:a16="http://schemas.microsoft.com/office/drawing/2014/main" id="{CC79C9FD-654C-444D-B1D6-C39A2A3057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03" name="Text Box 1">
          <a:extLst>
            <a:ext uri="{FF2B5EF4-FFF2-40B4-BE49-F238E27FC236}">
              <a16:creationId xmlns:a16="http://schemas.microsoft.com/office/drawing/2014/main" id="{D86564AA-9723-4CAE-985B-CDE1145546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04" name="Text Box 1">
          <a:extLst>
            <a:ext uri="{FF2B5EF4-FFF2-40B4-BE49-F238E27FC236}">
              <a16:creationId xmlns:a16="http://schemas.microsoft.com/office/drawing/2014/main" id="{8D7F8BD0-9DA7-4831-BF5D-49FC1D947E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05" name="Text Box 1">
          <a:extLst>
            <a:ext uri="{FF2B5EF4-FFF2-40B4-BE49-F238E27FC236}">
              <a16:creationId xmlns:a16="http://schemas.microsoft.com/office/drawing/2014/main" id="{09238D65-3201-466C-B01E-6C7060C35D2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06" name="Text Box 1">
          <a:extLst>
            <a:ext uri="{FF2B5EF4-FFF2-40B4-BE49-F238E27FC236}">
              <a16:creationId xmlns:a16="http://schemas.microsoft.com/office/drawing/2014/main" id="{19D7C2FB-FB1B-4839-8E37-0543FCBF33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07" name="Text Box 1">
          <a:extLst>
            <a:ext uri="{FF2B5EF4-FFF2-40B4-BE49-F238E27FC236}">
              <a16:creationId xmlns:a16="http://schemas.microsoft.com/office/drawing/2014/main" id="{53C4039F-D31A-4077-861C-D7CB353250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08" name="Text Box 1">
          <a:extLst>
            <a:ext uri="{FF2B5EF4-FFF2-40B4-BE49-F238E27FC236}">
              <a16:creationId xmlns:a16="http://schemas.microsoft.com/office/drawing/2014/main" id="{4357AC91-D5ED-4E29-BAF3-C1F96A41C8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09" name="Text Box 1">
          <a:extLst>
            <a:ext uri="{FF2B5EF4-FFF2-40B4-BE49-F238E27FC236}">
              <a16:creationId xmlns:a16="http://schemas.microsoft.com/office/drawing/2014/main" id="{7D4B3247-9CA8-4185-9B95-6170CF788E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0" name="Text Box 1">
          <a:extLst>
            <a:ext uri="{FF2B5EF4-FFF2-40B4-BE49-F238E27FC236}">
              <a16:creationId xmlns:a16="http://schemas.microsoft.com/office/drawing/2014/main" id="{3212BE76-F975-45D2-BC02-770FB937F4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1" name="Text Box 1">
          <a:extLst>
            <a:ext uri="{FF2B5EF4-FFF2-40B4-BE49-F238E27FC236}">
              <a16:creationId xmlns:a16="http://schemas.microsoft.com/office/drawing/2014/main" id="{39F50F0A-C828-4E7A-8FC8-1CBBF3E8F0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2" name="Text Box 1">
          <a:extLst>
            <a:ext uri="{FF2B5EF4-FFF2-40B4-BE49-F238E27FC236}">
              <a16:creationId xmlns:a16="http://schemas.microsoft.com/office/drawing/2014/main" id="{07D344CB-3671-4309-83FC-C22BC96C7E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3" name="Text Box 1">
          <a:extLst>
            <a:ext uri="{FF2B5EF4-FFF2-40B4-BE49-F238E27FC236}">
              <a16:creationId xmlns:a16="http://schemas.microsoft.com/office/drawing/2014/main" id="{529E8EFE-F8DD-4201-9B92-F5AE1565F3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14" name="Text Box 1">
          <a:extLst>
            <a:ext uri="{FF2B5EF4-FFF2-40B4-BE49-F238E27FC236}">
              <a16:creationId xmlns:a16="http://schemas.microsoft.com/office/drawing/2014/main" id="{E49D3436-91E7-41FE-A4D8-642C0C9BB7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15" name="Text Box 1">
          <a:extLst>
            <a:ext uri="{FF2B5EF4-FFF2-40B4-BE49-F238E27FC236}">
              <a16:creationId xmlns:a16="http://schemas.microsoft.com/office/drawing/2014/main" id="{92B28589-1981-41FB-BB62-6CA1E648C6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16" name="Text Box 1">
          <a:extLst>
            <a:ext uri="{FF2B5EF4-FFF2-40B4-BE49-F238E27FC236}">
              <a16:creationId xmlns:a16="http://schemas.microsoft.com/office/drawing/2014/main" id="{7A778AB9-A769-4C4E-8E8F-FADB863C25B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17" name="Text Box 1">
          <a:extLst>
            <a:ext uri="{FF2B5EF4-FFF2-40B4-BE49-F238E27FC236}">
              <a16:creationId xmlns:a16="http://schemas.microsoft.com/office/drawing/2014/main" id="{D807B10D-8E06-45A9-8E38-077342ED7D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8" name="Text Box 1">
          <a:extLst>
            <a:ext uri="{FF2B5EF4-FFF2-40B4-BE49-F238E27FC236}">
              <a16:creationId xmlns:a16="http://schemas.microsoft.com/office/drawing/2014/main" id="{3E5EE45E-8865-4468-904B-6471E3D3CB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19" name="Text Box 1">
          <a:extLst>
            <a:ext uri="{FF2B5EF4-FFF2-40B4-BE49-F238E27FC236}">
              <a16:creationId xmlns:a16="http://schemas.microsoft.com/office/drawing/2014/main" id="{145DAB51-60FC-47EB-BD4B-765614E1EB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0" name="Text Box 1">
          <a:extLst>
            <a:ext uri="{FF2B5EF4-FFF2-40B4-BE49-F238E27FC236}">
              <a16:creationId xmlns:a16="http://schemas.microsoft.com/office/drawing/2014/main" id="{D65E0A09-2767-45F4-B26B-E2F8BD8226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1" name="Text Box 1">
          <a:extLst>
            <a:ext uri="{FF2B5EF4-FFF2-40B4-BE49-F238E27FC236}">
              <a16:creationId xmlns:a16="http://schemas.microsoft.com/office/drawing/2014/main" id="{66AB087B-2CC3-41D2-99D5-CD4D84E141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22" name="Text Box 1">
          <a:extLst>
            <a:ext uri="{FF2B5EF4-FFF2-40B4-BE49-F238E27FC236}">
              <a16:creationId xmlns:a16="http://schemas.microsoft.com/office/drawing/2014/main" id="{E0A25892-5027-4F4B-89C8-9C9DD71942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23" name="Text Box 1">
          <a:extLst>
            <a:ext uri="{FF2B5EF4-FFF2-40B4-BE49-F238E27FC236}">
              <a16:creationId xmlns:a16="http://schemas.microsoft.com/office/drawing/2014/main" id="{20339AE6-EDA0-463A-9614-50E1B652B9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24" name="Text Box 1">
          <a:extLst>
            <a:ext uri="{FF2B5EF4-FFF2-40B4-BE49-F238E27FC236}">
              <a16:creationId xmlns:a16="http://schemas.microsoft.com/office/drawing/2014/main" id="{459F04AA-4A90-412F-8B3B-7D201A5A9A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25" name="Text Box 1">
          <a:extLst>
            <a:ext uri="{FF2B5EF4-FFF2-40B4-BE49-F238E27FC236}">
              <a16:creationId xmlns:a16="http://schemas.microsoft.com/office/drawing/2014/main" id="{769FAA58-39C6-433B-86C1-7583D92C05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6" name="Text Box 1">
          <a:extLst>
            <a:ext uri="{FF2B5EF4-FFF2-40B4-BE49-F238E27FC236}">
              <a16:creationId xmlns:a16="http://schemas.microsoft.com/office/drawing/2014/main" id="{934E3CB1-0AE9-4883-A8DD-8D926971DD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7" name="Text Box 1">
          <a:extLst>
            <a:ext uri="{FF2B5EF4-FFF2-40B4-BE49-F238E27FC236}">
              <a16:creationId xmlns:a16="http://schemas.microsoft.com/office/drawing/2014/main" id="{D1EF08DF-AF7B-424D-BBDC-52C664F2CDB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8" name="Text Box 1">
          <a:extLst>
            <a:ext uri="{FF2B5EF4-FFF2-40B4-BE49-F238E27FC236}">
              <a16:creationId xmlns:a16="http://schemas.microsoft.com/office/drawing/2014/main" id="{64341AAC-947B-41CD-86D3-2095A9D760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29" name="Text Box 1">
          <a:extLst>
            <a:ext uri="{FF2B5EF4-FFF2-40B4-BE49-F238E27FC236}">
              <a16:creationId xmlns:a16="http://schemas.microsoft.com/office/drawing/2014/main" id="{A8B6F5B2-B0B9-41B2-8C0B-939A95C7210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30" name="Text Box 1">
          <a:extLst>
            <a:ext uri="{FF2B5EF4-FFF2-40B4-BE49-F238E27FC236}">
              <a16:creationId xmlns:a16="http://schemas.microsoft.com/office/drawing/2014/main" id="{9E5C4D24-9A42-4A91-9CAE-CB0CF7DC0E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31" name="Text Box 1">
          <a:extLst>
            <a:ext uri="{FF2B5EF4-FFF2-40B4-BE49-F238E27FC236}">
              <a16:creationId xmlns:a16="http://schemas.microsoft.com/office/drawing/2014/main" id="{BA31083E-B10D-447E-8AC0-1E0F8339494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32" name="Text Box 1">
          <a:extLst>
            <a:ext uri="{FF2B5EF4-FFF2-40B4-BE49-F238E27FC236}">
              <a16:creationId xmlns:a16="http://schemas.microsoft.com/office/drawing/2014/main" id="{CD6F71D9-5B30-427D-903A-AFE4E85FF0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33" name="Text Box 1">
          <a:extLst>
            <a:ext uri="{FF2B5EF4-FFF2-40B4-BE49-F238E27FC236}">
              <a16:creationId xmlns:a16="http://schemas.microsoft.com/office/drawing/2014/main" id="{D22216BE-CE17-45F5-AE60-F4DC830FF1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34" name="Text Box 1">
          <a:extLst>
            <a:ext uri="{FF2B5EF4-FFF2-40B4-BE49-F238E27FC236}">
              <a16:creationId xmlns:a16="http://schemas.microsoft.com/office/drawing/2014/main" id="{281D6364-FD1F-49C0-B85E-5468239CB2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35" name="Text Box 1">
          <a:extLst>
            <a:ext uri="{FF2B5EF4-FFF2-40B4-BE49-F238E27FC236}">
              <a16:creationId xmlns:a16="http://schemas.microsoft.com/office/drawing/2014/main" id="{AB34CEEE-DE97-4A72-87CF-94EC4B8B87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36" name="Text Box 1">
          <a:extLst>
            <a:ext uri="{FF2B5EF4-FFF2-40B4-BE49-F238E27FC236}">
              <a16:creationId xmlns:a16="http://schemas.microsoft.com/office/drawing/2014/main" id="{9E3C83FE-7C07-424B-9F8C-0DE6384C68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37" name="Text Box 1">
          <a:extLst>
            <a:ext uri="{FF2B5EF4-FFF2-40B4-BE49-F238E27FC236}">
              <a16:creationId xmlns:a16="http://schemas.microsoft.com/office/drawing/2014/main" id="{F334A24C-F5FF-40C3-8024-CE70D47912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38" name="Text Box 1">
          <a:extLst>
            <a:ext uri="{FF2B5EF4-FFF2-40B4-BE49-F238E27FC236}">
              <a16:creationId xmlns:a16="http://schemas.microsoft.com/office/drawing/2014/main" id="{B4A3C68D-0626-45BE-ADA6-AF3A5F7E16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39" name="Text Box 1">
          <a:extLst>
            <a:ext uri="{FF2B5EF4-FFF2-40B4-BE49-F238E27FC236}">
              <a16:creationId xmlns:a16="http://schemas.microsoft.com/office/drawing/2014/main" id="{B0F117D6-8C99-4CE0-AAB5-AC188C7C6E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40" name="Text Box 1">
          <a:extLst>
            <a:ext uri="{FF2B5EF4-FFF2-40B4-BE49-F238E27FC236}">
              <a16:creationId xmlns:a16="http://schemas.microsoft.com/office/drawing/2014/main" id="{0AADB222-7195-4449-B0BF-8B181DD1078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41" name="Text Box 1">
          <a:extLst>
            <a:ext uri="{FF2B5EF4-FFF2-40B4-BE49-F238E27FC236}">
              <a16:creationId xmlns:a16="http://schemas.microsoft.com/office/drawing/2014/main" id="{E86A7B9B-E207-4936-A677-7AAAA5B6A3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342" name="Text Box 1">
          <a:extLst>
            <a:ext uri="{FF2B5EF4-FFF2-40B4-BE49-F238E27FC236}">
              <a16:creationId xmlns:a16="http://schemas.microsoft.com/office/drawing/2014/main" id="{BF064461-0270-4515-9E1D-00FA585D10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343" name="Text Box 1">
          <a:extLst>
            <a:ext uri="{FF2B5EF4-FFF2-40B4-BE49-F238E27FC236}">
              <a16:creationId xmlns:a16="http://schemas.microsoft.com/office/drawing/2014/main" id="{D14D595A-2F1B-48D3-825A-4B141653FF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344" name="Text Box 1">
          <a:extLst>
            <a:ext uri="{FF2B5EF4-FFF2-40B4-BE49-F238E27FC236}">
              <a16:creationId xmlns:a16="http://schemas.microsoft.com/office/drawing/2014/main" id="{0B7B3AFC-0E70-49B7-9145-0A18681F7C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345" name="Text Box 1">
          <a:extLst>
            <a:ext uri="{FF2B5EF4-FFF2-40B4-BE49-F238E27FC236}">
              <a16:creationId xmlns:a16="http://schemas.microsoft.com/office/drawing/2014/main" id="{B14245D0-0A9E-4487-B739-1388A837A5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46" name="Text Box 1">
          <a:extLst>
            <a:ext uri="{FF2B5EF4-FFF2-40B4-BE49-F238E27FC236}">
              <a16:creationId xmlns:a16="http://schemas.microsoft.com/office/drawing/2014/main" id="{C5D284AB-DA68-4B62-87E5-FD5EAB1CCF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47" name="Text Box 1">
          <a:extLst>
            <a:ext uri="{FF2B5EF4-FFF2-40B4-BE49-F238E27FC236}">
              <a16:creationId xmlns:a16="http://schemas.microsoft.com/office/drawing/2014/main" id="{D956EE2F-0FFB-4132-BE33-2E38FCEF23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48" name="Text Box 1">
          <a:extLst>
            <a:ext uri="{FF2B5EF4-FFF2-40B4-BE49-F238E27FC236}">
              <a16:creationId xmlns:a16="http://schemas.microsoft.com/office/drawing/2014/main" id="{F91C751B-942B-4B9D-92A3-7AB3B27C81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49" name="Text Box 1">
          <a:extLst>
            <a:ext uri="{FF2B5EF4-FFF2-40B4-BE49-F238E27FC236}">
              <a16:creationId xmlns:a16="http://schemas.microsoft.com/office/drawing/2014/main" id="{FE4901E1-72B8-4547-B7AA-BF42831081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50" name="Text Box 1">
          <a:extLst>
            <a:ext uri="{FF2B5EF4-FFF2-40B4-BE49-F238E27FC236}">
              <a16:creationId xmlns:a16="http://schemas.microsoft.com/office/drawing/2014/main" id="{60B99B2D-F4C8-4C05-BC31-AC4A881330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51" name="Text Box 1">
          <a:extLst>
            <a:ext uri="{FF2B5EF4-FFF2-40B4-BE49-F238E27FC236}">
              <a16:creationId xmlns:a16="http://schemas.microsoft.com/office/drawing/2014/main" id="{8F3019C3-62DE-446F-B3EA-027F64B613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52" name="Text Box 1">
          <a:extLst>
            <a:ext uri="{FF2B5EF4-FFF2-40B4-BE49-F238E27FC236}">
              <a16:creationId xmlns:a16="http://schemas.microsoft.com/office/drawing/2014/main" id="{4A265088-3495-4D18-A285-DCFD0965FA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53" name="Text Box 1">
          <a:extLst>
            <a:ext uri="{FF2B5EF4-FFF2-40B4-BE49-F238E27FC236}">
              <a16:creationId xmlns:a16="http://schemas.microsoft.com/office/drawing/2014/main" id="{BD0A8288-1713-43BD-A468-E8CD9B343D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54" name="Text Box 1">
          <a:extLst>
            <a:ext uri="{FF2B5EF4-FFF2-40B4-BE49-F238E27FC236}">
              <a16:creationId xmlns:a16="http://schemas.microsoft.com/office/drawing/2014/main" id="{D2F8EE8B-4044-417B-BE36-67CBB957CB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55" name="Text Box 1">
          <a:extLst>
            <a:ext uri="{FF2B5EF4-FFF2-40B4-BE49-F238E27FC236}">
              <a16:creationId xmlns:a16="http://schemas.microsoft.com/office/drawing/2014/main" id="{63A0013A-74DE-4DD6-BB8C-A08BA579060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56" name="Text Box 1">
          <a:extLst>
            <a:ext uri="{FF2B5EF4-FFF2-40B4-BE49-F238E27FC236}">
              <a16:creationId xmlns:a16="http://schemas.microsoft.com/office/drawing/2014/main" id="{09D02531-B8BF-4DD5-832F-F516CB65BA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57" name="Text Box 1">
          <a:extLst>
            <a:ext uri="{FF2B5EF4-FFF2-40B4-BE49-F238E27FC236}">
              <a16:creationId xmlns:a16="http://schemas.microsoft.com/office/drawing/2014/main" id="{6DB53CB9-D7AF-4C69-BB8D-E8AA19C93D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58" name="Text Box 1">
          <a:extLst>
            <a:ext uri="{FF2B5EF4-FFF2-40B4-BE49-F238E27FC236}">
              <a16:creationId xmlns:a16="http://schemas.microsoft.com/office/drawing/2014/main" id="{8B5D5B99-EA73-4517-BB16-4DF8B1ADAC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59" name="Text Box 1">
          <a:extLst>
            <a:ext uri="{FF2B5EF4-FFF2-40B4-BE49-F238E27FC236}">
              <a16:creationId xmlns:a16="http://schemas.microsoft.com/office/drawing/2014/main" id="{BD5F2CC8-4CD5-4B2B-9BF3-629A49F343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0" name="Text Box 1">
          <a:extLst>
            <a:ext uri="{FF2B5EF4-FFF2-40B4-BE49-F238E27FC236}">
              <a16:creationId xmlns:a16="http://schemas.microsoft.com/office/drawing/2014/main" id="{78F2C901-DD03-483C-808A-4A90EB0958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1" name="Text Box 1">
          <a:extLst>
            <a:ext uri="{FF2B5EF4-FFF2-40B4-BE49-F238E27FC236}">
              <a16:creationId xmlns:a16="http://schemas.microsoft.com/office/drawing/2014/main" id="{401BD757-8828-4633-9284-5ECB8DA0484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62" name="Text Box 1">
          <a:extLst>
            <a:ext uri="{FF2B5EF4-FFF2-40B4-BE49-F238E27FC236}">
              <a16:creationId xmlns:a16="http://schemas.microsoft.com/office/drawing/2014/main" id="{A8B2D627-DC96-42B1-A30E-F8349051A2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63" name="Text Box 1">
          <a:extLst>
            <a:ext uri="{FF2B5EF4-FFF2-40B4-BE49-F238E27FC236}">
              <a16:creationId xmlns:a16="http://schemas.microsoft.com/office/drawing/2014/main" id="{420FC355-80E8-4248-B7A5-6BB5CFF5D98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64" name="Text Box 1">
          <a:extLst>
            <a:ext uri="{FF2B5EF4-FFF2-40B4-BE49-F238E27FC236}">
              <a16:creationId xmlns:a16="http://schemas.microsoft.com/office/drawing/2014/main" id="{381A76D3-DAD0-40E4-B7CF-AF1219FBBE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65" name="Text Box 1">
          <a:extLst>
            <a:ext uri="{FF2B5EF4-FFF2-40B4-BE49-F238E27FC236}">
              <a16:creationId xmlns:a16="http://schemas.microsoft.com/office/drawing/2014/main" id="{B2464076-53E3-495D-A002-9E07A5D535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6" name="Text Box 1">
          <a:extLst>
            <a:ext uri="{FF2B5EF4-FFF2-40B4-BE49-F238E27FC236}">
              <a16:creationId xmlns:a16="http://schemas.microsoft.com/office/drawing/2014/main" id="{D2FFC1B6-2D52-41A9-BA36-6AF4E668D0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7" name="Text Box 1">
          <a:extLst>
            <a:ext uri="{FF2B5EF4-FFF2-40B4-BE49-F238E27FC236}">
              <a16:creationId xmlns:a16="http://schemas.microsoft.com/office/drawing/2014/main" id="{9CED4CD6-D106-4255-B530-B8C70649EB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8" name="Text Box 1">
          <a:extLst>
            <a:ext uri="{FF2B5EF4-FFF2-40B4-BE49-F238E27FC236}">
              <a16:creationId xmlns:a16="http://schemas.microsoft.com/office/drawing/2014/main" id="{FB03A6E8-7403-41FB-BF98-BCC27AECBE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69" name="Text Box 1">
          <a:extLst>
            <a:ext uri="{FF2B5EF4-FFF2-40B4-BE49-F238E27FC236}">
              <a16:creationId xmlns:a16="http://schemas.microsoft.com/office/drawing/2014/main" id="{0F0DF66D-2C76-4DCE-9D73-420C8531E0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0" name="Text Box 1">
          <a:extLst>
            <a:ext uri="{FF2B5EF4-FFF2-40B4-BE49-F238E27FC236}">
              <a16:creationId xmlns:a16="http://schemas.microsoft.com/office/drawing/2014/main" id="{AB6E0919-3FFF-4277-8184-A31B6547EB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1" name="Text Box 1">
          <a:extLst>
            <a:ext uri="{FF2B5EF4-FFF2-40B4-BE49-F238E27FC236}">
              <a16:creationId xmlns:a16="http://schemas.microsoft.com/office/drawing/2014/main" id="{EC46E3FC-03E4-401C-853E-CF0C7FDE2D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2" name="Text Box 1">
          <a:extLst>
            <a:ext uri="{FF2B5EF4-FFF2-40B4-BE49-F238E27FC236}">
              <a16:creationId xmlns:a16="http://schemas.microsoft.com/office/drawing/2014/main" id="{5CA7DFF9-2E85-46B2-9208-9A2A9958E6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3" name="Text Box 1">
          <a:extLst>
            <a:ext uri="{FF2B5EF4-FFF2-40B4-BE49-F238E27FC236}">
              <a16:creationId xmlns:a16="http://schemas.microsoft.com/office/drawing/2014/main" id="{E4ED2248-1DF9-4BA8-8539-C4FA8E3760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4" name="Text Box 1">
          <a:extLst>
            <a:ext uri="{FF2B5EF4-FFF2-40B4-BE49-F238E27FC236}">
              <a16:creationId xmlns:a16="http://schemas.microsoft.com/office/drawing/2014/main" id="{D9EF9614-1EC7-426D-96EB-5E093E7C47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5" name="Text Box 1">
          <a:extLst>
            <a:ext uri="{FF2B5EF4-FFF2-40B4-BE49-F238E27FC236}">
              <a16:creationId xmlns:a16="http://schemas.microsoft.com/office/drawing/2014/main" id="{2CBAB04A-D29B-4C1B-99A8-B0996C5183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6" name="Text Box 1">
          <a:extLst>
            <a:ext uri="{FF2B5EF4-FFF2-40B4-BE49-F238E27FC236}">
              <a16:creationId xmlns:a16="http://schemas.microsoft.com/office/drawing/2014/main" id="{EC5D06D3-636B-4855-B87C-9D448F4AD5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7" name="Text Box 1">
          <a:extLst>
            <a:ext uri="{FF2B5EF4-FFF2-40B4-BE49-F238E27FC236}">
              <a16:creationId xmlns:a16="http://schemas.microsoft.com/office/drawing/2014/main" id="{636925F2-F6DD-4331-8675-40AD334D3E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8" name="Text Box 1">
          <a:extLst>
            <a:ext uri="{FF2B5EF4-FFF2-40B4-BE49-F238E27FC236}">
              <a16:creationId xmlns:a16="http://schemas.microsoft.com/office/drawing/2014/main" id="{3452C0D1-B471-4589-B1DA-0E0BDF7B3E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79" name="Text Box 1">
          <a:extLst>
            <a:ext uri="{FF2B5EF4-FFF2-40B4-BE49-F238E27FC236}">
              <a16:creationId xmlns:a16="http://schemas.microsoft.com/office/drawing/2014/main" id="{E715A6F5-7935-4ADC-BF4C-6492E91521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0" name="Text Box 1">
          <a:extLst>
            <a:ext uri="{FF2B5EF4-FFF2-40B4-BE49-F238E27FC236}">
              <a16:creationId xmlns:a16="http://schemas.microsoft.com/office/drawing/2014/main" id="{ED730D3E-67D4-4E5C-B9E6-8E87C69FB5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1" name="Text Box 1">
          <a:extLst>
            <a:ext uri="{FF2B5EF4-FFF2-40B4-BE49-F238E27FC236}">
              <a16:creationId xmlns:a16="http://schemas.microsoft.com/office/drawing/2014/main" id="{9202FFE0-933F-4BBF-BF40-4E324B48B6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2" name="Text Box 1">
          <a:extLst>
            <a:ext uri="{FF2B5EF4-FFF2-40B4-BE49-F238E27FC236}">
              <a16:creationId xmlns:a16="http://schemas.microsoft.com/office/drawing/2014/main" id="{A6FB78E1-FC84-4607-8885-0E51B0DCCD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3" name="Text Box 1">
          <a:extLst>
            <a:ext uri="{FF2B5EF4-FFF2-40B4-BE49-F238E27FC236}">
              <a16:creationId xmlns:a16="http://schemas.microsoft.com/office/drawing/2014/main" id="{83D3F7FE-BD95-45B0-B2D9-4D98BF3042D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4" name="Text Box 1">
          <a:extLst>
            <a:ext uri="{FF2B5EF4-FFF2-40B4-BE49-F238E27FC236}">
              <a16:creationId xmlns:a16="http://schemas.microsoft.com/office/drawing/2014/main" id="{DE8C457D-86E3-461B-BE1F-4E58FAE3E7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385" name="Text Box 1">
          <a:extLst>
            <a:ext uri="{FF2B5EF4-FFF2-40B4-BE49-F238E27FC236}">
              <a16:creationId xmlns:a16="http://schemas.microsoft.com/office/drawing/2014/main" id="{7DD14DE6-0730-4E9A-87AD-E8C82FBCB0B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86" name="Text Box 1">
          <a:extLst>
            <a:ext uri="{FF2B5EF4-FFF2-40B4-BE49-F238E27FC236}">
              <a16:creationId xmlns:a16="http://schemas.microsoft.com/office/drawing/2014/main" id="{8E385AA2-AF05-4EDC-ACED-4EE2583862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87" name="Text Box 1">
          <a:extLst>
            <a:ext uri="{FF2B5EF4-FFF2-40B4-BE49-F238E27FC236}">
              <a16:creationId xmlns:a16="http://schemas.microsoft.com/office/drawing/2014/main" id="{1270E810-D063-4F68-9B9D-48AC39765A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88" name="Text Box 1">
          <a:extLst>
            <a:ext uri="{FF2B5EF4-FFF2-40B4-BE49-F238E27FC236}">
              <a16:creationId xmlns:a16="http://schemas.microsoft.com/office/drawing/2014/main" id="{511A7508-4935-4C85-AFA6-DD87CEBF9F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89" name="Text Box 1">
          <a:extLst>
            <a:ext uri="{FF2B5EF4-FFF2-40B4-BE49-F238E27FC236}">
              <a16:creationId xmlns:a16="http://schemas.microsoft.com/office/drawing/2014/main" id="{A7132C91-E092-4077-A6E4-3E93F6E50D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0" name="Text Box 1">
          <a:extLst>
            <a:ext uri="{FF2B5EF4-FFF2-40B4-BE49-F238E27FC236}">
              <a16:creationId xmlns:a16="http://schemas.microsoft.com/office/drawing/2014/main" id="{1CCD3FB0-9760-4992-BF4E-15661BCC6B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1" name="Text Box 1">
          <a:extLst>
            <a:ext uri="{FF2B5EF4-FFF2-40B4-BE49-F238E27FC236}">
              <a16:creationId xmlns:a16="http://schemas.microsoft.com/office/drawing/2014/main" id="{8931224A-6193-4E0D-8350-5E6C88BAB2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2" name="Text Box 1">
          <a:extLst>
            <a:ext uri="{FF2B5EF4-FFF2-40B4-BE49-F238E27FC236}">
              <a16:creationId xmlns:a16="http://schemas.microsoft.com/office/drawing/2014/main" id="{DF6DAAB5-DE7D-453E-95EF-E0104209EE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3" name="Text Box 1">
          <a:extLst>
            <a:ext uri="{FF2B5EF4-FFF2-40B4-BE49-F238E27FC236}">
              <a16:creationId xmlns:a16="http://schemas.microsoft.com/office/drawing/2014/main" id="{B2D15543-986E-45E1-B979-F4D8FA7EC0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94" name="Text Box 1">
          <a:extLst>
            <a:ext uri="{FF2B5EF4-FFF2-40B4-BE49-F238E27FC236}">
              <a16:creationId xmlns:a16="http://schemas.microsoft.com/office/drawing/2014/main" id="{40EED219-E9DC-4AAC-9E4A-BB14D8B4444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95" name="Text Box 1">
          <a:extLst>
            <a:ext uri="{FF2B5EF4-FFF2-40B4-BE49-F238E27FC236}">
              <a16:creationId xmlns:a16="http://schemas.microsoft.com/office/drawing/2014/main" id="{491035D0-9C2B-442B-8CCD-7F5E3643A0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396" name="Text Box 1">
          <a:extLst>
            <a:ext uri="{FF2B5EF4-FFF2-40B4-BE49-F238E27FC236}">
              <a16:creationId xmlns:a16="http://schemas.microsoft.com/office/drawing/2014/main" id="{81FF1C1F-03EB-433C-A8C4-8878465C37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397" name="Text Box 1">
          <a:extLst>
            <a:ext uri="{FF2B5EF4-FFF2-40B4-BE49-F238E27FC236}">
              <a16:creationId xmlns:a16="http://schemas.microsoft.com/office/drawing/2014/main" id="{F82BFE59-CBB8-4585-A07C-A23337DA44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8" name="Text Box 1">
          <a:extLst>
            <a:ext uri="{FF2B5EF4-FFF2-40B4-BE49-F238E27FC236}">
              <a16:creationId xmlns:a16="http://schemas.microsoft.com/office/drawing/2014/main" id="{E28B54F0-0FC6-47D7-849F-E6CECBB6EB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399" name="Text Box 1">
          <a:extLst>
            <a:ext uri="{FF2B5EF4-FFF2-40B4-BE49-F238E27FC236}">
              <a16:creationId xmlns:a16="http://schemas.microsoft.com/office/drawing/2014/main" id="{49AA2077-997C-4833-877D-5503F00860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0" name="Text Box 1">
          <a:extLst>
            <a:ext uri="{FF2B5EF4-FFF2-40B4-BE49-F238E27FC236}">
              <a16:creationId xmlns:a16="http://schemas.microsoft.com/office/drawing/2014/main" id="{D272D1EE-6960-4B47-AFC3-A3EA7499777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1" name="Text Box 1">
          <a:extLst>
            <a:ext uri="{FF2B5EF4-FFF2-40B4-BE49-F238E27FC236}">
              <a16:creationId xmlns:a16="http://schemas.microsoft.com/office/drawing/2014/main" id="{96B28960-0B6C-41CF-9A4A-594DAFD5A8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02" name="Text Box 1">
          <a:extLst>
            <a:ext uri="{FF2B5EF4-FFF2-40B4-BE49-F238E27FC236}">
              <a16:creationId xmlns:a16="http://schemas.microsoft.com/office/drawing/2014/main" id="{8420E1C8-3060-4F5D-BADB-41E413DCA8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03" name="Text Box 1">
          <a:extLst>
            <a:ext uri="{FF2B5EF4-FFF2-40B4-BE49-F238E27FC236}">
              <a16:creationId xmlns:a16="http://schemas.microsoft.com/office/drawing/2014/main" id="{809D64D2-7F71-461E-8250-F69F5894D3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04" name="Text Box 1">
          <a:extLst>
            <a:ext uri="{FF2B5EF4-FFF2-40B4-BE49-F238E27FC236}">
              <a16:creationId xmlns:a16="http://schemas.microsoft.com/office/drawing/2014/main" id="{F194E91A-D59F-4877-B8FC-64712B90AB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05" name="Text Box 1">
          <a:extLst>
            <a:ext uri="{FF2B5EF4-FFF2-40B4-BE49-F238E27FC236}">
              <a16:creationId xmlns:a16="http://schemas.microsoft.com/office/drawing/2014/main" id="{47A71DA3-B417-4E90-AE78-7AD199060F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6" name="Text Box 1">
          <a:extLst>
            <a:ext uri="{FF2B5EF4-FFF2-40B4-BE49-F238E27FC236}">
              <a16:creationId xmlns:a16="http://schemas.microsoft.com/office/drawing/2014/main" id="{898E8730-A2A7-42B0-A906-1F8183C7AF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7" name="Text Box 1">
          <a:extLst>
            <a:ext uri="{FF2B5EF4-FFF2-40B4-BE49-F238E27FC236}">
              <a16:creationId xmlns:a16="http://schemas.microsoft.com/office/drawing/2014/main" id="{5819A33F-4CF9-466E-8A07-461F4A5307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8" name="Text Box 1">
          <a:extLst>
            <a:ext uri="{FF2B5EF4-FFF2-40B4-BE49-F238E27FC236}">
              <a16:creationId xmlns:a16="http://schemas.microsoft.com/office/drawing/2014/main" id="{DD8AC1E4-F868-4122-BDC8-BA867A1A43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09" name="Text Box 1">
          <a:extLst>
            <a:ext uri="{FF2B5EF4-FFF2-40B4-BE49-F238E27FC236}">
              <a16:creationId xmlns:a16="http://schemas.microsoft.com/office/drawing/2014/main" id="{DC748983-B37F-473A-8636-F188104175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10" name="Text Box 1">
          <a:extLst>
            <a:ext uri="{FF2B5EF4-FFF2-40B4-BE49-F238E27FC236}">
              <a16:creationId xmlns:a16="http://schemas.microsoft.com/office/drawing/2014/main" id="{EDA675AB-ACB3-4A8E-BDA1-8DF2F04435B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11" name="Text Box 1">
          <a:extLst>
            <a:ext uri="{FF2B5EF4-FFF2-40B4-BE49-F238E27FC236}">
              <a16:creationId xmlns:a16="http://schemas.microsoft.com/office/drawing/2014/main" id="{1CA9FBB1-F8C2-46EE-89A6-537A7C164F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12" name="Text Box 1">
          <a:extLst>
            <a:ext uri="{FF2B5EF4-FFF2-40B4-BE49-F238E27FC236}">
              <a16:creationId xmlns:a16="http://schemas.microsoft.com/office/drawing/2014/main" id="{99B49980-E611-48C8-8C33-0FFB711080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13" name="Text Box 1">
          <a:extLst>
            <a:ext uri="{FF2B5EF4-FFF2-40B4-BE49-F238E27FC236}">
              <a16:creationId xmlns:a16="http://schemas.microsoft.com/office/drawing/2014/main" id="{95FD009A-C685-4458-82AA-214ACD1923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14" name="Text Box 1">
          <a:extLst>
            <a:ext uri="{FF2B5EF4-FFF2-40B4-BE49-F238E27FC236}">
              <a16:creationId xmlns:a16="http://schemas.microsoft.com/office/drawing/2014/main" id="{B8518268-4980-47B3-A595-F4E48CAD3F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6612A381-EC70-4C0C-95AC-831043CF32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16" name="Text Box 1">
          <a:extLst>
            <a:ext uri="{FF2B5EF4-FFF2-40B4-BE49-F238E27FC236}">
              <a16:creationId xmlns:a16="http://schemas.microsoft.com/office/drawing/2014/main" id="{1DA2A6FF-99FE-43B1-971F-D34D96EE1F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17" name="Text Box 1">
          <a:extLst>
            <a:ext uri="{FF2B5EF4-FFF2-40B4-BE49-F238E27FC236}">
              <a16:creationId xmlns:a16="http://schemas.microsoft.com/office/drawing/2014/main" id="{AF016209-D478-4F16-9D4F-6DD86D52A0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18" name="Text Box 1">
          <a:extLst>
            <a:ext uri="{FF2B5EF4-FFF2-40B4-BE49-F238E27FC236}">
              <a16:creationId xmlns:a16="http://schemas.microsoft.com/office/drawing/2014/main" id="{F66D04B6-675F-4D02-8FC0-BC0A34B2A8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19" name="Text Box 1">
          <a:extLst>
            <a:ext uri="{FF2B5EF4-FFF2-40B4-BE49-F238E27FC236}">
              <a16:creationId xmlns:a16="http://schemas.microsoft.com/office/drawing/2014/main" id="{33E4F633-564E-4BC2-94BF-789E48A62C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20" name="Text Box 1">
          <a:extLst>
            <a:ext uri="{FF2B5EF4-FFF2-40B4-BE49-F238E27FC236}">
              <a16:creationId xmlns:a16="http://schemas.microsoft.com/office/drawing/2014/main" id="{FFFD87AB-5952-4D3C-B617-0129021FA7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21" name="Text Box 1">
          <a:extLst>
            <a:ext uri="{FF2B5EF4-FFF2-40B4-BE49-F238E27FC236}">
              <a16:creationId xmlns:a16="http://schemas.microsoft.com/office/drawing/2014/main" id="{8505E5B9-CD9A-419D-9550-496A76E58E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2" name="Text Box 1">
          <a:extLst>
            <a:ext uri="{FF2B5EF4-FFF2-40B4-BE49-F238E27FC236}">
              <a16:creationId xmlns:a16="http://schemas.microsoft.com/office/drawing/2014/main" id="{623DDAA6-CD1A-432A-9711-A91167F4FF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3" name="Text Box 1">
          <a:extLst>
            <a:ext uri="{FF2B5EF4-FFF2-40B4-BE49-F238E27FC236}">
              <a16:creationId xmlns:a16="http://schemas.microsoft.com/office/drawing/2014/main" id="{FFE4DF08-D06E-4961-8082-4C36DA274C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4" name="Text Box 1">
          <a:extLst>
            <a:ext uri="{FF2B5EF4-FFF2-40B4-BE49-F238E27FC236}">
              <a16:creationId xmlns:a16="http://schemas.microsoft.com/office/drawing/2014/main" id="{BB2DE309-8DCF-49C9-984C-90B533613F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5" name="Text Box 1">
          <a:extLst>
            <a:ext uri="{FF2B5EF4-FFF2-40B4-BE49-F238E27FC236}">
              <a16:creationId xmlns:a16="http://schemas.microsoft.com/office/drawing/2014/main" id="{BEE86658-8F90-4089-A19A-EC93AC2644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26" name="Text Box 1">
          <a:extLst>
            <a:ext uri="{FF2B5EF4-FFF2-40B4-BE49-F238E27FC236}">
              <a16:creationId xmlns:a16="http://schemas.microsoft.com/office/drawing/2014/main" id="{F4E0BBCA-FCCB-4E41-ABBF-7BDDC2B2CA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7" name="Text Box 1">
          <a:extLst>
            <a:ext uri="{FF2B5EF4-FFF2-40B4-BE49-F238E27FC236}">
              <a16:creationId xmlns:a16="http://schemas.microsoft.com/office/drawing/2014/main" id="{6B393D1F-3A7A-468D-A0AE-B86E49C43EC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28" name="Text Box 1">
          <a:extLst>
            <a:ext uri="{FF2B5EF4-FFF2-40B4-BE49-F238E27FC236}">
              <a16:creationId xmlns:a16="http://schemas.microsoft.com/office/drawing/2014/main" id="{0584D18D-4DC6-44EB-9CC3-B63F97D522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29" name="Text Box 1">
          <a:extLst>
            <a:ext uri="{FF2B5EF4-FFF2-40B4-BE49-F238E27FC236}">
              <a16:creationId xmlns:a16="http://schemas.microsoft.com/office/drawing/2014/main" id="{922C17EA-0ADB-4F6B-8806-83E312C3494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30" name="Text Box 1">
          <a:extLst>
            <a:ext uri="{FF2B5EF4-FFF2-40B4-BE49-F238E27FC236}">
              <a16:creationId xmlns:a16="http://schemas.microsoft.com/office/drawing/2014/main" id="{D961FFE4-6A0A-4795-94A2-855A80828B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31" name="Text Box 1">
          <a:extLst>
            <a:ext uri="{FF2B5EF4-FFF2-40B4-BE49-F238E27FC236}">
              <a16:creationId xmlns:a16="http://schemas.microsoft.com/office/drawing/2014/main" id="{A2690A43-8E0E-4676-AB53-6814E2C6F5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32" name="Text Box 1">
          <a:extLst>
            <a:ext uri="{FF2B5EF4-FFF2-40B4-BE49-F238E27FC236}">
              <a16:creationId xmlns:a16="http://schemas.microsoft.com/office/drawing/2014/main" id="{E84183B7-4EFE-460A-8DA4-F6229221D0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33" name="Text Box 1">
          <a:extLst>
            <a:ext uri="{FF2B5EF4-FFF2-40B4-BE49-F238E27FC236}">
              <a16:creationId xmlns:a16="http://schemas.microsoft.com/office/drawing/2014/main" id="{203E2D4E-10FE-4C20-8FF9-D96762CDFB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34" name="Text Box 1">
          <a:extLst>
            <a:ext uri="{FF2B5EF4-FFF2-40B4-BE49-F238E27FC236}">
              <a16:creationId xmlns:a16="http://schemas.microsoft.com/office/drawing/2014/main" id="{9C071240-5960-481B-B559-7A44614321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35" name="Text Box 1">
          <a:extLst>
            <a:ext uri="{FF2B5EF4-FFF2-40B4-BE49-F238E27FC236}">
              <a16:creationId xmlns:a16="http://schemas.microsoft.com/office/drawing/2014/main" id="{0E9C6171-3A5E-4A4B-AB81-7D344CD284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36" name="Text Box 1">
          <a:extLst>
            <a:ext uri="{FF2B5EF4-FFF2-40B4-BE49-F238E27FC236}">
              <a16:creationId xmlns:a16="http://schemas.microsoft.com/office/drawing/2014/main" id="{9EB08AAE-641C-4958-BD72-DED9D46B373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37" name="Text Box 1">
          <a:extLst>
            <a:ext uri="{FF2B5EF4-FFF2-40B4-BE49-F238E27FC236}">
              <a16:creationId xmlns:a16="http://schemas.microsoft.com/office/drawing/2014/main" id="{7CEC9367-2022-4FE1-A8C8-28D840CBDC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38" name="Text Box 1">
          <a:extLst>
            <a:ext uri="{FF2B5EF4-FFF2-40B4-BE49-F238E27FC236}">
              <a16:creationId xmlns:a16="http://schemas.microsoft.com/office/drawing/2014/main" id="{D72E3DD5-6B32-41DE-803D-DB775FDE75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39" name="Text Box 1">
          <a:extLst>
            <a:ext uri="{FF2B5EF4-FFF2-40B4-BE49-F238E27FC236}">
              <a16:creationId xmlns:a16="http://schemas.microsoft.com/office/drawing/2014/main" id="{9FD5CE85-967D-4569-B0DC-AD7C250156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40" name="Text Box 1">
          <a:extLst>
            <a:ext uri="{FF2B5EF4-FFF2-40B4-BE49-F238E27FC236}">
              <a16:creationId xmlns:a16="http://schemas.microsoft.com/office/drawing/2014/main" id="{53CA26E4-E8F5-4131-8EFD-681E0F8689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41" name="Text Box 1">
          <a:extLst>
            <a:ext uri="{FF2B5EF4-FFF2-40B4-BE49-F238E27FC236}">
              <a16:creationId xmlns:a16="http://schemas.microsoft.com/office/drawing/2014/main" id="{28CA9465-F368-4B3B-8646-D18EA39B91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42" name="Text Box 1">
          <a:extLst>
            <a:ext uri="{FF2B5EF4-FFF2-40B4-BE49-F238E27FC236}">
              <a16:creationId xmlns:a16="http://schemas.microsoft.com/office/drawing/2014/main" id="{5A31C706-783D-45D5-84CA-5677C2134FF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43" name="Text Box 1">
          <a:extLst>
            <a:ext uri="{FF2B5EF4-FFF2-40B4-BE49-F238E27FC236}">
              <a16:creationId xmlns:a16="http://schemas.microsoft.com/office/drawing/2014/main" id="{210C284C-F3A5-4FFA-BE1B-10F6422810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44" name="Text Box 1">
          <a:extLst>
            <a:ext uri="{FF2B5EF4-FFF2-40B4-BE49-F238E27FC236}">
              <a16:creationId xmlns:a16="http://schemas.microsoft.com/office/drawing/2014/main" id="{5D2DA162-304C-40EE-A143-181620D6A9B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45" name="Text Box 1">
          <a:extLst>
            <a:ext uri="{FF2B5EF4-FFF2-40B4-BE49-F238E27FC236}">
              <a16:creationId xmlns:a16="http://schemas.microsoft.com/office/drawing/2014/main" id="{54D98236-EF8B-43C2-8134-35587CFFE2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46" name="Text Box 1">
          <a:extLst>
            <a:ext uri="{FF2B5EF4-FFF2-40B4-BE49-F238E27FC236}">
              <a16:creationId xmlns:a16="http://schemas.microsoft.com/office/drawing/2014/main" id="{01525AD6-F8E4-4AA2-A14F-9E0F818726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47" name="Text Box 1">
          <a:extLst>
            <a:ext uri="{FF2B5EF4-FFF2-40B4-BE49-F238E27FC236}">
              <a16:creationId xmlns:a16="http://schemas.microsoft.com/office/drawing/2014/main" id="{5FD5F144-0C5A-4050-8A4C-EDC2962F9D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48" name="Text Box 1">
          <a:extLst>
            <a:ext uri="{FF2B5EF4-FFF2-40B4-BE49-F238E27FC236}">
              <a16:creationId xmlns:a16="http://schemas.microsoft.com/office/drawing/2014/main" id="{263CB104-D64A-488C-B262-25D8C97D1A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49" name="Text Box 1">
          <a:extLst>
            <a:ext uri="{FF2B5EF4-FFF2-40B4-BE49-F238E27FC236}">
              <a16:creationId xmlns:a16="http://schemas.microsoft.com/office/drawing/2014/main" id="{51076F26-C9BA-4F5C-B0A6-79676D6C4E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50" name="Text Box 1">
          <a:extLst>
            <a:ext uri="{FF2B5EF4-FFF2-40B4-BE49-F238E27FC236}">
              <a16:creationId xmlns:a16="http://schemas.microsoft.com/office/drawing/2014/main" id="{94053AF5-3671-4522-877A-D4731EA5BA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51" name="Text Box 1">
          <a:extLst>
            <a:ext uri="{FF2B5EF4-FFF2-40B4-BE49-F238E27FC236}">
              <a16:creationId xmlns:a16="http://schemas.microsoft.com/office/drawing/2014/main" id="{B3869435-382F-40CA-A8AF-BB5C1FC2C3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52" name="Text Box 1">
          <a:extLst>
            <a:ext uri="{FF2B5EF4-FFF2-40B4-BE49-F238E27FC236}">
              <a16:creationId xmlns:a16="http://schemas.microsoft.com/office/drawing/2014/main" id="{AF2C22E9-4115-4ED7-B24B-B57EDA21D1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53" name="Text Box 1">
          <a:extLst>
            <a:ext uri="{FF2B5EF4-FFF2-40B4-BE49-F238E27FC236}">
              <a16:creationId xmlns:a16="http://schemas.microsoft.com/office/drawing/2014/main" id="{EE4C3B66-B304-4ECE-9C1F-29378F187B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54" name="Text Box 1">
          <a:extLst>
            <a:ext uri="{FF2B5EF4-FFF2-40B4-BE49-F238E27FC236}">
              <a16:creationId xmlns:a16="http://schemas.microsoft.com/office/drawing/2014/main" id="{D4EEC1A1-2F95-430B-A5BD-7DE89C0145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55" name="Text Box 1">
          <a:extLst>
            <a:ext uri="{FF2B5EF4-FFF2-40B4-BE49-F238E27FC236}">
              <a16:creationId xmlns:a16="http://schemas.microsoft.com/office/drawing/2014/main" id="{C830B979-A471-491D-ADC4-95C4193B58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56" name="Text Box 1">
          <a:extLst>
            <a:ext uri="{FF2B5EF4-FFF2-40B4-BE49-F238E27FC236}">
              <a16:creationId xmlns:a16="http://schemas.microsoft.com/office/drawing/2014/main" id="{8A829CAD-972F-4C4A-9488-A6B7F77FB6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57" name="Text Box 1">
          <a:extLst>
            <a:ext uri="{FF2B5EF4-FFF2-40B4-BE49-F238E27FC236}">
              <a16:creationId xmlns:a16="http://schemas.microsoft.com/office/drawing/2014/main" id="{43550562-7C01-46AB-A9B4-7461864978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58" name="Text Box 1">
          <a:extLst>
            <a:ext uri="{FF2B5EF4-FFF2-40B4-BE49-F238E27FC236}">
              <a16:creationId xmlns:a16="http://schemas.microsoft.com/office/drawing/2014/main" id="{A82DD2A3-9D0E-4EA9-A3A7-2DB1711A30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59" name="Text Box 1">
          <a:extLst>
            <a:ext uri="{FF2B5EF4-FFF2-40B4-BE49-F238E27FC236}">
              <a16:creationId xmlns:a16="http://schemas.microsoft.com/office/drawing/2014/main" id="{ED2F772A-D80C-474F-8A83-9AEDFD7469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60" name="Text Box 1">
          <a:extLst>
            <a:ext uri="{FF2B5EF4-FFF2-40B4-BE49-F238E27FC236}">
              <a16:creationId xmlns:a16="http://schemas.microsoft.com/office/drawing/2014/main" id="{EBCA63B8-5C56-4D87-B8ED-3E41674F81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61" name="Text Box 1">
          <a:extLst>
            <a:ext uri="{FF2B5EF4-FFF2-40B4-BE49-F238E27FC236}">
              <a16:creationId xmlns:a16="http://schemas.microsoft.com/office/drawing/2014/main" id="{9F03D5B6-79DA-44CB-85FD-7B700595F9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62" name="Text Box 1">
          <a:extLst>
            <a:ext uri="{FF2B5EF4-FFF2-40B4-BE49-F238E27FC236}">
              <a16:creationId xmlns:a16="http://schemas.microsoft.com/office/drawing/2014/main" id="{42E51D5D-FDAD-41E2-8063-7CDA85CA34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63" name="Text Box 1">
          <a:extLst>
            <a:ext uri="{FF2B5EF4-FFF2-40B4-BE49-F238E27FC236}">
              <a16:creationId xmlns:a16="http://schemas.microsoft.com/office/drawing/2014/main" id="{98F0788C-BAC6-494C-8FB8-F285DADB31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64" name="Text Box 1">
          <a:extLst>
            <a:ext uri="{FF2B5EF4-FFF2-40B4-BE49-F238E27FC236}">
              <a16:creationId xmlns:a16="http://schemas.microsoft.com/office/drawing/2014/main" id="{998C9BA4-68FE-4DFA-9CDF-DD938771EB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65" name="Text Box 1">
          <a:extLst>
            <a:ext uri="{FF2B5EF4-FFF2-40B4-BE49-F238E27FC236}">
              <a16:creationId xmlns:a16="http://schemas.microsoft.com/office/drawing/2014/main" id="{37E5FC63-C800-4B15-9CE1-950902CF59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66" name="Text Box 1">
          <a:extLst>
            <a:ext uri="{FF2B5EF4-FFF2-40B4-BE49-F238E27FC236}">
              <a16:creationId xmlns:a16="http://schemas.microsoft.com/office/drawing/2014/main" id="{9800B337-9A3D-4A66-85CB-E4951F9DC8A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67" name="Text Box 1">
          <a:extLst>
            <a:ext uri="{FF2B5EF4-FFF2-40B4-BE49-F238E27FC236}">
              <a16:creationId xmlns:a16="http://schemas.microsoft.com/office/drawing/2014/main" id="{425BD208-2B16-4314-BA07-568CA8D887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68" name="Text Box 1">
          <a:extLst>
            <a:ext uri="{FF2B5EF4-FFF2-40B4-BE49-F238E27FC236}">
              <a16:creationId xmlns:a16="http://schemas.microsoft.com/office/drawing/2014/main" id="{354AC0AD-EAC9-4D29-8F48-16CAB76D59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69" name="Text Box 1">
          <a:extLst>
            <a:ext uri="{FF2B5EF4-FFF2-40B4-BE49-F238E27FC236}">
              <a16:creationId xmlns:a16="http://schemas.microsoft.com/office/drawing/2014/main" id="{D0BC2BA5-F7DA-40F9-9BD7-F80F8A04D2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70" name="Text Box 1">
          <a:extLst>
            <a:ext uri="{FF2B5EF4-FFF2-40B4-BE49-F238E27FC236}">
              <a16:creationId xmlns:a16="http://schemas.microsoft.com/office/drawing/2014/main" id="{A0EC2B18-3EC3-4E8D-AACB-BB3291E163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71" name="Text Box 1">
          <a:extLst>
            <a:ext uri="{FF2B5EF4-FFF2-40B4-BE49-F238E27FC236}">
              <a16:creationId xmlns:a16="http://schemas.microsoft.com/office/drawing/2014/main" id="{7891202B-9E51-4CA9-ADD3-71D16C5EC8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72" name="Text Box 1">
          <a:extLst>
            <a:ext uri="{FF2B5EF4-FFF2-40B4-BE49-F238E27FC236}">
              <a16:creationId xmlns:a16="http://schemas.microsoft.com/office/drawing/2014/main" id="{8E5F2A8D-DD88-454F-ABEB-47F4671C44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73" name="Text Box 1">
          <a:extLst>
            <a:ext uri="{FF2B5EF4-FFF2-40B4-BE49-F238E27FC236}">
              <a16:creationId xmlns:a16="http://schemas.microsoft.com/office/drawing/2014/main" id="{B8B9CA27-6821-4398-A36C-D67C475E8F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74" name="Text Box 1">
          <a:extLst>
            <a:ext uri="{FF2B5EF4-FFF2-40B4-BE49-F238E27FC236}">
              <a16:creationId xmlns:a16="http://schemas.microsoft.com/office/drawing/2014/main" id="{7B7744AD-4A1D-4D07-BB1D-B4DE6B2C408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75" name="Text Box 1">
          <a:extLst>
            <a:ext uri="{FF2B5EF4-FFF2-40B4-BE49-F238E27FC236}">
              <a16:creationId xmlns:a16="http://schemas.microsoft.com/office/drawing/2014/main" id="{5AF96D6A-147A-4C41-B288-88DF05AEB4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76" name="Text Box 1">
          <a:extLst>
            <a:ext uri="{FF2B5EF4-FFF2-40B4-BE49-F238E27FC236}">
              <a16:creationId xmlns:a16="http://schemas.microsoft.com/office/drawing/2014/main" id="{11D0C57E-D7BC-43AF-96B1-1769A5465A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77" name="Text Box 1">
          <a:extLst>
            <a:ext uri="{FF2B5EF4-FFF2-40B4-BE49-F238E27FC236}">
              <a16:creationId xmlns:a16="http://schemas.microsoft.com/office/drawing/2014/main" id="{85396798-80BD-4EE5-80F1-D32BBB4558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78" name="Text Box 1">
          <a:extLst>
            <a:ext uri="{FF2B5EF4-FFF2-40B4-BE49-F238E27FC236}">
              <a16:creationId xmlns:a16="http://schemas.microsoft.com/office/drawing/2014/main" id="{94EF61B8-7C08-4134-8A84-986AFF9BFF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79" name="Text Box 1">
          <a:extLst>
            <a:ext uri="{FF2B5EF4-FFF2-40B4-BE49-F238E27FC236}">
              <a16:creationId xmlns:a16="http://schemas.microsoft.com/office/drawing/2014/main" id="{FBB4C0BF-30C9-4849-85C6-565207D269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0" name="Text Box 1">
          <a:extLst>
            <a:ext uri="{FF2B5EF4-FFF2-40B4-BE49-F238E27FC236}">
              <a16:creationId xmlns:a16="http://schemas.microsoft.com/office/drawing/2014/main" id="{BE9796FC-1464-41B3-A145-4F1DA6AAAE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1" name="Text Box 1">
          <a:extLst>
            <a:ext uri="{FF2B5EF4-FFF2-40B4-BE49-F238E27FC236}">
              <a16:creationId xmlns:a16="http://schemas.microsoft.com/office/drawing/2014/main" id="{33A35D13-B826-4A22-B592-C1E6B79A4D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82" name="Text Box 1">
          <a:extLst>
            <a:ext uri="{FF2B5EF4-FFF2-40B4-BE49-F238E27FC236}">
              <a16:creationId xmlns:a16="http://schemas.microsoft.com/office/drawing/2014/main" id="{67396A59-B998-4F6A-9BC5-C665BAA098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83" name="Text Box 1">
          <a:extLst>
            <a:ext uri="{FF2B5EF4-FFF2-40B4-BE49-F238E27FC236}">
              <a16:creationId xmlns:a16="http://schemas.microsoft.com/office/drawing/2014/main" id="{EBC16CBB-8EED-4CB2-A0D8-B60DC77FFC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84" name="Text Box 1">
          <a:extLst>
            <a:ext uri="{FF2B5EF4-FFF2-40B4-BE49-F238E27FC236}">
              <a16:creationId xmlns:a16="http://schemas.microsoft.com/office/drawing/2014/main" id="{4FAC6922-04D0-4027-8E63-B34AB78C09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85" name="Text Box 1">
          <a:extLst>
            <a:ext uri="{FF2B5EF4-FFF2-40B4-BE49-F238E27FC236}">
              <a16:creationId xmlns:a16="http://schemas.microsoft.com/office/drawing/2014/main" id="{E512CFF9-CB60-46BC-B3D3-62A45A81C0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6" name="Text Box 1">
          <a:extLst>
            <a:ext uri="{FF2B5EF4-FFF2-40B4-BE49-F238E27FC236}">
              <a16:creationId xmlns:a16="http://schemas.microsoft.com/office/drawing/2014/main" id="{EF3C8617-3B08-4B1A-9F33-B81EE1BAD74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7" name="Text Box 1">
          <a:extLst>
            <a:ext uri="{FF2B5EF4-FFF2-40B4-BE49-F238E27FC236}">
              <a16:creationId xmlns:a16="http://schemas.microsoft.com/office/drawing/2014/main" id="{DFB4DFF2-5E18-4975-BD9D-B32941B848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8" name="Text Box 1">
          <a:extLst>
            <a:ext uri="{FF2B5EF4-FFF2-40B4-BE49-F238E27FC236}">
              <a16:creationId xmlns:a16="http://schemas.microsoft.com/office/drawing/2014/main" id="{BE39D180-1145-4186-AFD7-9BA94D8AFF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89" name="Text Box 1">
          <a:extLst>
            <a:ext uri="{FF2B5EF4-FFF2-40B4-BE49-F238E27FC236}">
              <a16:creationId xmlns:a16="http://schemas.microsoft.com/office/drawing/2014/main" id="{29D3DB88-5A00-4DD7-A518-768C9CBE96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90" name="Text Box 1">
          <a:extLst>
            <a:ext uri="{FF2B5EF4-FFF2-40B4-BE49-F238E27FC236}">
              <a16:creationId xmlns:a16="http://schemas.microsoft.com/office/drawing/2014/main" id="{6C1A1547-C353-432C-8522-9E7D9BB8EA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91" name="Text Box 1">
          <a:extLst>
            <a:ext uri="{FF2B5EF4-FFF2-40B4-BE49-F238E27FC236}">
              <a16:creationId xmlns:a16="http://schemas.microsoft.com/office/drawing/2014/main" id="{58A53613-B01D-4EBD-BEA9-D3613A1B22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92" name="Text Box 1">
          <a:extLst>
            <a:ext uri="{FF2B5EF4-FFF2-40B4-BE49-F238E27FC236}">
              <a16:creationId xmlns:a16="http://schemas.microsoft.com/office/drawing/2014/main" id="{ED0EB5E2-FEEE-4916-B9E5-0E6A25C190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493" name="Text Box 1">
          <a:extLst>
            <a:ext uri="{FF2B5EF4-FFF2-40B4-BE49-F238E27FC236}">
              <a16:creationId xmlns:a16="http://schemas.microsoft.com/office/drawing/2014/main" id="{E96B540A-688D-4E27-BFD5-31121FA7D7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94" name="Text Box 1">
          <a:extLst>
            <a:ext uri="{FF2B5EF4-FFF2-40B4-BE49-F238E27FC236}">
              <a16:creationId xmlns:a16="http://schemas.microsoft.com/office/drawing/2014/main" id="{F40BB548-E5E3-4E3D-B228-E5F452B37C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95" name="Text Box 1">
          <a:extLst>
            <a:ext uri="{FF2B5EF4-FFF2-40B4-BE49-F238E27FC236}">
              <a16:creationId xmlns:a16="http://schemas.microsoft.com/office/drawing/2014/main" id="{EDC2160C-AE05-4B88-83DF-9C5386D649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96" name="Text Box 1">
          <a:extLst>
            <a:ext uri="{FF2B5EF4-FFF2-40B4-BE49-F238E27FC236}">
              <a16:creationId xmlns:a16="http://schemas.microsoft.com/office/drawing/2014/main" id="{41D75A25-1FE0-4229-AB97-2095F835490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497" name="Text Box 1">
          <a:extLst>
            <a:ext uri="{FF2B5EF4-FFF2-40B4-BE49-F238E27FC236}">
              <a16:creationId xmlns:a16="http://schemas.microsoft.com/office/drawing/2014/main" id="{E74A0F53-23C7-465B-85CA-0DBAA1703F7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498" name="Text Box 1">
          <a:extLst>
            <a:ext uri="{FF2B5EF4-FFF2-40B4-BE49-F238E27FC236}">
              <a16:creationId xmlns:a16="http://schemas.microsoft.com/office/drawing/2014/main" id="{0386B9E6-1BA4-434E-BAF2-7A081EF78A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499" name="Text Box 1">
          <a:extLst>
            <a:ext uri="{FF2B5EF4-FFF2-40B4-BE49-F238E27FC236}">
              <a16:creationId xmlns:a16="http://schemas.microsoft.com/office/drawing/2014/main" id="{A0517A70-4DD6-4073-A80D-BA577F0F10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00" name="Text Box 1">
          <a:extLst>
            <a:ext uri="{FF2B5EF4-FFF2-40B4-BE49-F238E27FC236}">
              <a16:creationId xmlns:a16="http://schemas.microsoft.com/office/drawing/2014/main" id="{CB092B42-9B5C-4BA9-97C5-EB1FAE881E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01" name="Text Box 1">
          <a:extLst>
            <a:ext uri="{FF2B5EF4-FFF2-40B4-BE49-F238E27FC236}">
              <a16:creationId xmlns:a16="http://schemas.microsoft.com/office/drawing/2014/main" id="{19D17FD3-673F-4C1B-BBAC-AFCCB5AA1F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02" name="Text Box 1">
          <a:extLst>
            <a:ext uri="{FF2B5EF4-FFF2-40B4-BE49-F238E27FC236}">
              <a16:creationId xmlns:a16="http://schemas.microsoft.com/office/drawing/2014/main" id="{15096170-B006-4E4A-801A-4553F0DEB3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03" name="Text Box 1">
          <a:extLst>
            <a:ext uri="{FF2B5EF4-FFF2-40B4-BE49-F238E27FC236}">
              <a16:creationId xmlns:a16="http://schemas.microsoft.com/office/drawing/2014/main" id="{586E7B7C-C626-405D-91D9-29581CB071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04" name="Text Box 1">
          <a:extLst>
            <a:ext uri="{FF2B5EF4-FFF2-40B4-BE49-F238E27FC236}">
              <a16:creationId xmlns:a16="http://schemas.microsoft.com/office/drawing/2014/main" id="{8362D07F-8449-4EB4-B67D-A6A5C8E10A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05" name="Text Box 1">
          <a:extLst>
            <a:ext uri="{FF2B5EF4-FFF2-40B4-BE49-F238E27FC236}">
              <a16:creationId xmlns:a16="http://schemas.microsoft.com/office/drawing/2014/main" id="{6A895541-0D9C-4614-879A-2BCE05F3EF7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06" name="Text Box 1">
          <a:extLst>
            <a:ext uri="{FF2B5EF4-FFF2-40B4-BE49-F238E27FC236}">
              <a16:creationId xmlns:a16="http://schemas.microsoft.com/office/drawing/2014/main" id="{0B87E05E-9845-4270-8118-1DF40B8A83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07" name="Text Box 1">
          <a:extLst>
            <a:ext uri="{FF2B5EF4-FFF2-40B4-BE49-F238E27FC236}">
              <a16:creationId xmlns:a16="http://schemas.microsoft.com/office/drawing/2014/main" id="{D72332D3-E617-4252-8135-C93000E3A4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08" name="Text Box 1">
          <a:extLst>
            <a:ext uri="{FF2B5EF4-FFF2-40B4-BE49-F238E27FC236}">
              <a16:creationId xmlns:a16="http://schemas.microsoft.com/office/drawing/2014/main" id="{5610B12B-8AAA-4717-A595-4705607EE6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09" name="Text Box 1">
          <a:extLst>
            <a:ext uri="{FF2B5EF4-FFF2-40B4-BE49-F238E27FC236}">
              <a16:creationId xmlns:a16="http://schemas.microsoft.com/office/drawing/2014/main" id="{41AE9A97-E618-407F-A5B3-6D2C5C699C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0" name="Text Box 1">
          <a:extLst>
            <a:ext uri="{FF2B5EF4-FFF2-40B4-BE49-F238E27FC236}">
              <a16:creationId xmlns:a16="http://schemas.microsoft.com/office/drawing/2014/main" id="{7A9173FA-522F-4E9B-9085-72BF3E5DD3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1" name="Text Box 1">
          <a:extLst>
            <a:ext uri="{FF2B5EF4-FFF2-40B4-BE49-F238E27FC236}">
              <a16:creationId xmlns:a16="http://schemas.microsoft.com/office/drawing/2014/main" id="{BE6FD4AC-4B76-4423-AC10-BC0723FEC5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2" name="Text Box 1">
          <a:extLst>
            <a:ext uri="{FF2B5EF4-FFF2-40B4-BE49-F238E27FC236}">
              <a16:creationId xmlns:a16="http://schemas.microsoft.com/office/drawing/2014/main" id="{75942B49-23EE-4B79-B98A-E6159E8790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3" name="Text Box 1">
          <a:extLst>
            <a:ext uri="{FF2B5EF4-FFF2-40B4-BE49-F238E27FC236}">
              <a16:creationId xmlns:a16="http://schemas.microsoft.com/office/drawing/2014/main" id="{A666CFAE-14ED-4938-8825-931B9D9A40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14" name="Text Box 1">
          <a:extLst>
            <a:ext uri="{FF2B5EF4-FFF2-40B4-BE49-F238E27FC236}">
              <a16:creationId xmlns:a16="http://schemas.microsoft.com/office/drawing/2014/main" id="{71C183C7-D06C-45B9-815A-49AB9FA9C3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15" name="Text Box 1">
          <a:extLst>
            <a:ext uri="{FF2B5EF4-FFF2-40B4-BE49-F238E27FC236}">
              <a16:creationId xmlns:a16="http://schemas.microsoft.com/office/drawing/2014/main" id="{B458306B-349F-4B3E-81C8-2A832273B8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16" name="Text Box 1">
          <a:extLst>
            <a:ext uri="{FF2B5EF4-FFF2-40B4-BE49-F238E27FC236}">
              <a16:creationId xmlns:a16="http://schemas.microsoft.com/office/drawing/2014/main" id="{8F8757D5-DC8F-4F05-B370-38B0B65495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17" name="Text Box 1">
          <a:extLst>
            <a:ext uri="{FF2B5EF4-FFF2-40B4-BE49-F238E27FC236}">
              <a16:creationId xmlns:a16="http://schemas.microsoft.com/office/drawing/2014/main" id="{5F6F5656-79E7-4E28-93A1-D83786CB07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8" name="Text Box 1">
          <a:extLst>
            <a:ext uri="{FF2B5EF4-FFF2-40B4-BE49-F238E27FC236}">
              <a16:creationId xmlns:a16="http://schemas.microsoft.com/office/drawing/2014/main" id="{60189939-A880-41CF-B04F-764E9F265A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19" name="Text Box 1">
          <a:extLst>
            <a:ext uri="{FF2B5EF4-FFF2-40B4-BE49-F238E27FC236}">
              <a16:creationId xmlns:a16="http://schemas.microsoft.com/office/drawing/2014/main" id="{C99B819B-A438-4539-AA70-EB84912DC3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20" name="Text Box 1">
          <a:extLst>
            <a:ext uri="{FF2B5EF4-FFF2-40B4-BE49-F238E27FC236}">
              <a16:creationId xmlns:a16="http://schemas.microsoft.com/office/drawing/2014/main" id="{6E08F038-1CA1-4422-8C1B-CDCFD979C9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21" name="Text Box 1">
          <a:extLst>
            <a:ext uri="{FF2B5EF4-FFF2-40B4-BE49-F238E27FC236}">
              <a16:creationId xmlns:a16="http://schemas.microsoft.com/office/drawing/2014/main" id="{A44E52BA-9491-46F8-95A0-686720C448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2" name="Text Box 1">
          <a:extLst>
            <a:ext uri="{FF2B5EF4-FFF2-40B4-BE49-F238E27FC236}">
              <a16:creationId xmlns:a16="http://schemas.microsoft.com/office/drawing/2014/main" id="{1FAF0BE6-858C-4E9F-8A60-2F8164C83E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3" name="Text Box 1">
          <a:extLst>
            <a:ext uri="{FF2B5EF4-FFF2-40B4-BE49-F238E27FC236}">
              <a16:creationId xmlns:a16="http://schemas.microsoft.com/office/drawing/2014/main" id="{52607C69-9A2C-4600-A8A7-4CA4B51DCE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4" name="Text Box 1">
          <a:extLst>
            <a:ext uri="{FF2B5EF4-FFF2-40B4-BE49-F238E27FC236}">
              <a16:creationId xmlns:a16="http://schemas.microsoft.com/office/drawing/2014/main" id="{D14DFDE7-DCC1-449C-B6AD-BD543D2DFD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5" name="Text Box 1">
          <a:extLst>
            <a:ext uri="{FF2B5EF4-FFF2-40B4-BE49-F238E27FC236}">
              <a16:creationId xmlns:a16="http://schemas.microsoft.com/office/drawing/2014/main" id="{46967CC7-E059-46F9-8681-931B61DD6A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6" name="Text Box 1">
          <a:extLst>
            <a:ext uri="{FF2B5EF4-FFF2-40B4-BE49-F238E27FC236}">
              <a16:creationId xmlns:a16="http://schemas.microsoft.com/office/drawing/2014/main" id="{52F1BF12-B8A0-4E8D-A447-4000CFF09F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7" name="Text Box 1">
          <a:extLst>
            <a:ext uri="{FF2B5EF4-FFF2-40B4-BE49-F238E27FC236}">
              <a16:creationId xmlns:a16="http://schemas.microsoft.com/office/drawing/2014/main" id="{B4519D09-3D40-49BA-86D3-1301E06C32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8" name="Text Box 1">
          <a:extLst>
            <a:ext uri="{FF2B5EF4-FFF2-40B4-BE49-F238E27FC236}">
              <a16:creationId xmlns:a16="http://schemas.microsoft.com/office/drawing/2014/main" id="{45A3BFF5-8107-4A9A-8785-2BD846838F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29" name="Text Box 1">
          <a:extLst>
            <a:ext uri="{FF2B5EF4-FFF2-40B4-BE49-F238E27FC236}">
              <a16:creationId xmlns:a16="http://schemas.microsoft.com/office/drawing/2014/main" id="{768D26C4-A24B-4F1D-B30F-709E352D4C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0" name="Text Box 1">
          <a:extLst>
            <a:ext uri="{FF2B5EF4-FFF2-40B4-BE49-F238E27FC236}">
              <a16:creationId xmlns:a16="http://schemas.microsoft.com/office/drawing/2014/main" id="{89DAC5C7-EA29-458C-AB77-050281E87C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1" name="Text Box 1">
          <a:extLst>
            <a:ext uri="{FF2B5EF4-FFF2-40B4-BE49-F238E27FC236}">
              <a16:creationId xmlns:a16="http://schemas.microsoft.com/office/drawing/2014/main" id="{6BF014C8-73C4-4BC3-B214-EA47C06612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2" name="Text Box 1">
          <a:extLst>
            <a:ext uri="{FF2B5EF4-FFF2-40B4-BE49-F238E27FC236}">
              <a16:creationId xmlns:a16="http://schemas.microsoft.com/office/drawing/2014/main" id="{83E8F930-F2F7-4C66-B0E1-98A9649C46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3" name="Text Box 1">
          <a:extLst>
            <a:ext uri="{FF2B5EF4-FFF2-40B4-BE49-F238E27FC236}">
              <a16:creationId xmlns:a16="http://schemas.microsoft.com/office/drawing/2014/main" id="{6BD0D07E-60D6-4C84-BEBA-5F167A1709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4" name="Text Box 1">
          <a:extLst>
            <a:ext uri="{FF2B5EF4-FFF2-40B4-BE49-F238E27FC236}">
              <a16:creationId xmlns:a16="http://schemas.microsoft.com/office/drawing/2014/main" id="{402F074B-72FA-4EF7-97CE-E679FA181E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5" name="Text Box 1">
          <a:extLst>
            <a:ext uri="{FF2B5EF4-FFF2-40B4-BE49-F238E27FC236}">
              <a16:creationId xmlns:a16="http://schemas.microsoft.com/office/drawing/2014/main" id="{EAEAF9B9-698C-4835-BF57-77252F6457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6" name="Text Box 1">
          <a:extLst>
            <a:ext uri="{FF2B5EF4-FFF2-40B4-BE49-F238E27FC236}">
              <a16:creationId xmlns:a16="http://schemas.microsoft.com/office/drawing/2014/main" id="{CF48018D-3C42-4909-A7BE-4B5EE9E4F1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537" name="Text Box 1">
          <a:extLst>
            <a:ext uri="{FF2B5EF4-FFF2-40B4-BE49-F238E27FC236}">
              <a16:creationId xmlns:a16="http://schemas.microsoft.com/office/drawing/2014/main" id="{8D81F9AF-1BE7-48B8-BD2C-91CE03D875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38" name="Text Box 1">
          <a:extLst>
            <a:ext uri="{FF2B5EF4-FFF2-40B4-BE49-F238E27FC236}">
              <a16:creationId xmlns:a16="http://schemas.microsoft.com/office/drawing/2014/main" id="{E5A32961-0A12-403F-BFFA-8F47577425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39" name="Text Box 1">
          <a:extLst>
            <a:ext uri="{FF2B5EF4-FFF2-40B4-BE49-F238E27FC236}">
              <a16:creationId xmlns:a16="http://schemas.microsoft.com/office/drawing/2014/main" id="{9A0490EB-8DEC-4524-8793-7C67ABE0F5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40" name="Text Box 1">
          <a:extLst>
            <a:ext uri="{FF2B5EF4-FFF2-40B4-BE49-F238E27FC236}">
              <a16:creationId xmlns:a16="http://schemas.microsoft.com/office/drawing/2014/main" id="{A684C53C-D45F-47F1-972E-FA3EA8D6D2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41" name="Text Box 1">
          <a:extLst>
            <a:ext uri="{FF2B5EF4-FFF2-40B4-BE49-F238E27FC236}">
              <a16:creationId xmlns:a16="http://schemas.microsoft.com/office/drawing/2014/main" id="{4E4C881D-3C9F-4923-8B81-95D00D5DEB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42" name="Text Box 1">
          <a:extLst>
            <a:ext uri="{FF2B5EF4-FFF2-40B4-BE49-F238E27FC236}">
              <a16:creationId xmlns:a16="http://schemas.microsoft.com/office/drawing/2014/main" id="{B60EC63A-2CE5-4380-B5E6-A5FE97137E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43" name="Text Box 1">
          <a:extLst>
            <a:ext uri="{FF2B5EF4-FFF2-40B4-BE49-F238E27FC236}">
              <a16:creationId xmlns:a16="http://schemas.microsoft.com/office/drawing/2014/main" id="{A1A7E399-9006-4A04-9EFA-FDB3EE4FA4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44" name="Text Box 1">
          <a:extLst>
            <a:ext uri="{FF2B5EF4-FFF2-40B4-BE49-F238E27FC236}">
              <a16:creationId xmlns:a16="http://schemas.microsoft.com/office/drawing/2014/main" id="{6491F483-BD5D-4C94-9BDB-1555282F8B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45" name="Text Box 1">
          <a:extLst>
            <a:ext uri="{FF2B5EF4-FFF2-40B4-BE49-F238E27FC236}">
              <a16:creationId xmlns:a16="http://schemas.microsoft.com/office/drawing/2014/main" id="{B14D7148-5DCA-48A1-8B77-7305956099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46" name="Text Box 1">
          <a:extLst>
            <a:ext uri="{FF2B5EF4-FFF2-40B4-BE49-F238E27FC236}">
              <a16:creationId xmlns:a16="http://schemas.microsoft.com/office/drawing/2014/main" id="{B1A9C5A7-75A7-443C-85AD-68A670B20B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47" name="Text Box 1">
          <a:extLst>
            <a:ext uri="{FF2B5EF4-FFF2-40B4-BE49-F238E27FC236}">
              <a16:creationId xmlns:a16="http://schemas.microsoft.com/office/drawing/2014/main" id="{1FA85331-BE64-4A90-8604-0E9D7FACDC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48" name="Text Box 1">
          <a:extLst>
            <a:ext uri="{FF2B5EF4-FFF2-40B4-BE49-F238E27FC236}">
              <a16:creationId xmlns:a16="http://schemas.microsoft.com/office/drawing/2014/main" id="{5E384610-CF85-4C3F-A387-AE8133B755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49" name="Text Box 1">
          <a:extLst>
            <a:ext uri="{FF2B5EF4-FFF2-40B4-BE49-F238E27FC236}">
              <a16:creationId xmlns:a16="http://schemas.microsoft.com/office/drawing/2014/main" id="{8547109A-7416-4BDE-98F7-D330C30122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0" name="Text Box 1">
          <a:extLst>
            <a:ext uri="{FF2B5EF4-FFF2-40B4-BE49-F238E27FC236}">
              <a16:creationId xmlns:a16="http://schemas.microsoft.com/office/drawing/2014/main" id="{943F6623-2F49-41D9-BFE4-18028B509E5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1" name="Text Box 1">
          <a:extLst>
            <a:ext uri="{FF2B5EF4-FFF2-40B4-BE49-F238E27FC236}">
              <a16:creationId xmlns:a16="http://schemas.microsoft.com/office/drawing/2014/main" id="{4EEDFE48-03DD-48E6-AE51-0E6DA6F778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2" name="Text Box 1">
          <a:extLst>
            <a:ext uri="{FF2B5EF4-FFF2-40B4-BE49-F238E27FC236}">
              <a16:creationId xmlns:a16="http://schemas.microsoft.com/office/drawing/2014/main" id="{8DC49E51-00A9-4993-BCD4-ACB3E739926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3" name="Text Box 1">
          <a:extLst>
            <a:ext uri="{FF2B5EF4-FFF2-40B4-BE49-F238E27FC236}">
              <a16:creationId xmlns:a16="http://schemas.microsoft.com/office/drawing/2014/main" id="{2EAD1E0A-D0EB-4747-90F8-48359A2DDD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54" name="Text Box 1">
          <a:extLst>
            <a:ext uri="{FF2B5EF4-FFF2-40B4-BE49-F238E27FC236}">
              <a16:creationId xmlns:a16="http://schemas.microsoft.com/office/drawing/2014/main" id="{1277BD85-411D-4ABC-A43C-F0AA3C7BD0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55" name="Text Box 1">
          <a:extLst>
            <a:ext uri="{FF2B5EF4-FFF2-40B4-BE49-F238E27FC236}">
              <a16:creationId xmlns:a16="http://schemas.microsoft.com/office/drawing/2014/main" id="{4606F046-6F70-44CC-9C64-98CEF508AB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56" name="Text Box 1">
          <a:extLst>
            <a:ext uri="{FF2B5EF4-FFF2-40B4-BE49-F238E27FC236}">
              <a16:creationId xmlns:a16="http://schemas.microsoft.com/office/drawing/2014/main" id="{ECB2E9F0-7784-4D39-AB16-6301DBF286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57" name="Text Box 1">
          <a:extLst>
            <a:ext uri="{FF2B5EF4-FFF2-40B4-BE49-F238E27FC236}">
              <a16:creationId xmlns:a16="http://schemas.microsoft.com/office/drawing/2014/main" id="{21252658-1320-48E4-8808-6791707CE8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8" name="Text Box 1">
          <a:extLst>
            <a:ext uri="{FF2B5EF4-FFF2-40B4-BE49-F238E27FC236}">
              <a16:creationId xmlns:a16="http://schemas.microsoft.com/office/drawing/2014/main" id="{132ADE2A-2E07-4579-9650-8145B42A52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59" name="Text Box 1">
          <a:extLst>
            <a:ext uri="{FF2B5EF4-FFF2-40B4-BE49-F238E27FC236}">
              <a16:creationId xmlns:a16="http://schemas.microsoft.com/office/drawing/2014/main" id="{2D0B9F4E-3351-42D4-A4AF-8086C507D1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0" name="Text Box 1">
          <a:extLst>
            <a:ext uri="{FF2B5EF4-FFF2-40B4-BE49-F238E27FC236}">
              <a16:creationId xmlns:a16="http://schemas.microsoft.com/office/drawing/2014/main" id="{A0AE7D7C-4F15-4353-8E31-DB81141537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1" name="Text Box 1">
          <a:extLst>
            <a:ext uri="{FF2B5EF4-FFF2-40B4-BE49-F238E27FC236}">
              <a16:creationId xmlns:a16="http://schemas.microsoft.com/office/drawing/2014/main" id="{121D353A-2345-4421-8E44-8F6FF20633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62" name="Text Box 1">
          <a:extLst>
            <a:ext uri="{FF2B5EF4-FFF2-40B4-BE49-F238E27FC236}">
              <a16:creationId xmlns:a16="http://schemas.microsoft.com/office/drawing/2014/main" id="{01A9826F-DBC4-40F5-A989-FB8B313593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63" name="Text Box 1">
          <a:extLst>
            <a:ext uri="{FF2B5EF4-FFF2-40B4-BE49-F238E27FC236}">
              <a16:creationId xmlns:a16="http://schemas.microsoft.com/office/drawing/2014/main" id="{1BAE8B0F-2205-4A58-A221-148B843F79E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64" name="Text Box 1">
          <a:extLst>
            <a:ext uri="{FF2B5EF4-FFF2-40B4-BE49-F238E27FC236}">
              <a16:creationId xmlns:a16="http://schemas.microsoft.com/office/drawing/2014/main" id="{C996417D-38E3-4200-A548-7378272916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65" name="Text Box 1">
          <a:extLst>
            <a:ext uri="{FF2B5EF4-FFF2-40B4-BE49-F238E27FC236}">
              <a16:creationId xmlns:a16="http://schemas.microsoft.com/office/drawing/2014/main" id="{802797BA-52EA-4094-A156-18A9554344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6" name="Text Box 1">
          <a:extLst>
            <a:ext uri="{FF2B5EF4-FFF2-40B4-BE49-F238E27FC236}">
              <a16:creationId xmlns:a16="http://schemas.microsoft.com/office/drawing/2014/main" id="{1C1B6C87-D6F2-49E7-8C71-D34C89963C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7" name="Text Box 1">
          <a:extLst>
            <a:ext uri="{FF2B5EF4-FFF2-40B4-BE49-F238E27FC236}">
              <a16:creationId xmlns:a16="http://schemas.microsoft.com/office/drawing/2014/main" id="{5FCA1335-BC99-4BAC-BFBB-94C6B8ED90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8" name="Text Box 1">
          <a:extLst>
            <a:ext uri="{FF2B5EF4-FFF2-40B4-BE49-F238E27FC236}">
              <a16:creationId xmlns:a16="http://schemas.microsoft.com/office/drawing/2014/main" id="{37F21D81-6491-4EB1-9C41-A29557BC59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69" name="Text Box 1">
          <a:extLst>
            <a:ext uri="{FF2B5EF4-FFF2-40B4-BE49-F238E27FC236}">
              <a16:creationId xmlns:a16="http://schemas.microsoft.com/office/drawing/2014/main" id="{9D3E2B7B-AB4C-44F5-AB77-EDD69A0AD3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70" name="Text Box 1">
          <a:extLst>
            <a:ext uri="{FF2B5EF4-FFF2-40B4-BE49-F238E27FC236}">
              <a16:creationId xmlns:a16="http://schemas.microsoft.com/office/drawing/2014/main" id="{A390065E-D4FA-4A72-B4E2-6D071A7B3A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71" name="Text Box 1">
          <a:extLst>
            <a:ext uri="{FF2B5EF4-FFF2-40B4-BE49-F238E27FC236}">
              <a16:creationId xmlns:a16="http://schemas.microsoft.com/office/drawing/2014/main" id="{FDF697EC-D8B2-4321-B9FC-86A6BE368C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72" name="Text Box 1">
          <a:extLst>
            <a:ext uri="{FF2B5EF4-FFF2-40B4-BE49-F238E27FC236}">
              <a16:creationId xmlns:a16="http://schemas.microsoft.com/office/drawing/2014/main" id="{7290961D-0A05-4EBF-873B-51BFC3E273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73" name="Text Box 1">
          <a:extLst>
            <a:ext uri="{FF2B5EF4-FFF2-40B4-BE49-F238E27FC236}">
              <a16:creationId xmlns:a16="http://schemas.microsoft.com/office/drawing/2014/main" id="{581A7875-851B-41A1-9D19-1EE82E4CE8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74" name="Text Box 1">
          <a:extLst>
            <a:ext uri="{FF2B5EF4-FFF2-40B4-BE49-F238E27FC236}">
              <a16:creationId xmlns:a16="http://schemas.microsoft.com/office/drawing/2014/main" id="{236067F4-BE15-40D7-B1D5-170E3447D0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75" name="Text Box 1">
          <a:extLst>
            <a:ext uri="{FF2B5EF4-FFF2-40B4-BE49-F238E27FC236}">
              <a16:creationId xmlns:a16="http://schemas.microsoft.com/office/drawing/2014/main" id="{603BA0BD-D9D6-4433-A136-D491E46987E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76" name="Text Box 1">
          <a:extLst>
            <a:ext uri="{FF2B5EF4-FFF2-40B4-BE49-F238E27FC236}">
              <a16:creationId xmlns:a16="http://schemas.microsoft.com/office/drawing/2014/main" id="{CFCB41EC-7919-474A-9723-829EFA241B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77" name="Text Box 1">
          <a:extLst>
            <a:ext uri="{FF2B5EF4-FFF2-40B4-BE49-F238E27FC236}">
              <a16:creationId xmlns:a16="http://schemas.microsoft.com/office/drawing/2014/main" id="{F4842128-C392-46AC-8DE2-9B85E9AB30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78" name="Text Box 1">
          <a:extLst>
            <a:ext uri="{FF2B5EF4-FFF2-40B4-BE49-F238E27FC236}">
              <a16:creationId xmlns:a16="http://schemas.microsoft.com/office/drawing/2014/main" id="{56B5D6D6-EB78-4DCF-8113-D5D73419F0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79" name="Text Box 1">
          <a:extLst>
            <a:ext uri="{FF2B5EF4-FFF2-40B4-BE49-F238E27FC236}">
              <a16:creationId xmlns:a16="http://schemas.microsoft.com/office/drawing/2014/main" id="{B3153F3B-6C7A-45FF-A9B4-79BDDC64CF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80" name="Text Box 1">
          <a:extLst>
            <a:ext uri="{FF2B5EF4-FFF2-40B4-BE49-F238E27FC236}">
              <a16:creationId xmlns:a16="http://schemas.microsoft.com/office/drawing/2014/main" id="{D2ABB803-8606-4086-8E75-62DBBA923C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81" name="Text Box 1">
          <a:extLst>
            <a:ext uri="{FF2B5EF4-FFF2-40B4-BE49-F238E27FC236}">
              <a16:creationId xmlns:a16="http://schemas.microsoft.com/office/drawing/2014/main" id="{4949F2ED-D723-4ACF-8F22-F77E201F61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582" name="Text Box 1">
          <a:extLst>
            <a:ext uri="{FF2B5EF4-FFF2-40B4-BE49-F238E27FC236}">
              <a16:creationId xmlns:a16="http://schemas.microsoft.com/office/drawing/2014/main" id="{2CF07718-CCBE-4632-9994-11EF7A02EF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583" name="Text Box 1">
          <a:extLst>
            <a:ext uri="{FF2B5EF4-FFF2-40B4-BE49-F238E27FC236}">
              <a16:creationId xmlns:a16="http://schemas.microsoft.com/office/drawing/2014/main" id="{688AFDB0-BA96-4EE8-A98B-199B888E0E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584" name="Text Box 1">
          <a:extLst>
            <a:ext uri="{FF2B5EF4-FFF2-40B4-BE49-F238E27FC236}">
              <a16:creationId xmlns:a16="http://schemas.microsoft.com/office/drawing/2014/main" id="{D9DE0DF0-78FA-4052-94F8-97F30E4665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585" name="Text Box 1">
          <a:extLst>
            <a:ext uri="{FF2B5EF4-FFF2-40B4-BE49-F238E27FC236}">
              <a16:creationId xmlns:a16="http://schemas.microsoft.com/office/drawing/2014/main" id="{9355307C-4CA4-4659-9A02-ADBF0A491C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86" name="Text Box 1">
          <a:extLst>
            <a:ext uri="{FF2B5EF4-FFF2-40B4-BE49-F238E27FC236}">
              <a16:creationId xmlns:a16="http://schemas.microsoft.com/office/drawing/2014/main" id="{3FF2B7A7-3B09-493A-B5D4-2596DF5085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87" name="Text Box 1">
          <a:extLst>
            <a:ext uri="{FF2B5EF4-FFF2-40B4-BE49-F238E27FC236}">
              <a16:creationId xmlns:a16="http://schemas.microsoft.com/office/drawing/2014/main" id="{763EF50D-97F4-443D-B63F-C2994BEEB3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88" name="Text Box 1">
          <a:extLst>
            <a:ext uri="{FF2B5EF4-FFF2-40B4-BE49-F238E27FC236}">
              <a16:creationId xmlns:a16="http://schemas.microsoft.com/office/drawing/2014/main" id="{27F2BE8F-85D3-47AF-8B50-5244B775EE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89" name="Text Box 1">
          <a:extLst>
            <a:ext uri="{FF2B5EF4-FFF2-40B4-BE49-F238E27FC236}">
              <a16:creationId xmlns:a16="http://schemas.microsoft.com/office/drawing/2014/main" id="{0847417D-D39B-4FCF-A243-20A400EA81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90" name="Text Box 1">
          <a:extLst>
            <a:ext uri="{FF2B5EF4-FFF2-40B4-BE49-F238E27FC236}">
              <a16:creationId xmlns:a16="http://schemas.microsoft.com/office/drawing/2014/main" id="{AD82CE0E-9961-4432-B5EE-E58E382614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91" name="Text Box 1">
          <a:extLst>
            <a:ext uri="{FF2B5EF4-FFF2-40B4-BE49-F238E27FC236}">
              <a16:creationId xmlns:a16="http://schemas.microsoft.com/office/drawing/2014/main" id="{15BA2F0E-0868-4245-907F-0DBA6E9C06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92" name="Text Box 1">
          <a:extLst>
            <a:ext uri="{FF2B5EF4-FFF2-40B4-BE49-F238E27FC236}">
              <a16:creationId xmlns:a16="http://schemas.microsoft.com/office/drawing/2014/main" id="{BCF343AA-6C7F-4576-994E-ABB9B04FB8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93" name="Text Box 1">
          <a:extLst>
            <a:ext uri="{FF2B5EF4-FFF2-40B4-BE49-F238E27FC236}">
              <a16:creationId xmlns:a16="http://schemas.microsoft.com/office/drawing/2014/main" id="{0AE338FA-F4DD-4FCB-91DD-F90D253F34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94" name="Text Box 1">
          <a:extLst>
            <a:ext uri="{FF2B5EF4-FFF2-40B4-BE49-F238E27FC236}">
              <a16:creationId xmlns:a16="http://schemas.microsoft.com/office/drawing/2014/main" id="{3C6DC82B-353C-4E53-A0BE-3457ADB7D0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95" name="Text Box 1">
          <a:extLst>
            <a:ext uri="{FF2B5EF4-FFF2-40B4-BE49-F238E27FC236}">
              <a16:creationId xmlns:a16="http://schemas.microsoft.com/office/drawing/2014/main" id="{185D697A-7C10-4918-BDBD-B15601405A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596" name="Text Box 1">
          <a:extLst>
            <a:ext uri="{FF2B5EF4-FFF2-40B4-BE49-F238E27FC236}">
              <a16:creationId xmlns:a16="http://schemas.microsoft.com/office/drawing/2014/main" id="{47EB315A-BB29-4083-AE02-691C4930A8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597" name="Text Box 1">
          <a:extLst>
            <a:ext uri="{FF2B5EF4-FFF2-40B4-BE49-F238E27FC236}">
              <a16:creationId xmlns:a16="http://schemas.microsoft.com/office/drawing/2014/main" id="{906FDEFB-79C0-4A7D-B5C6-AFDC53BDF7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98" name="Text Box 1">
          <a:extLst>
            <a:ext uri="{FF2B5EF4-FFF2-40B4-BE49-F238E27FC236}">
              <a16:creationId xmlns:a16="http://schemas.microsoft.com/office/drawing/2014/main" id="{E0BB58BB-AB67-45C6-8168-4CDBA53564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599" name="Text Box 1">
          <a:extLst>
            <a:ext uri="{FF2B5EF4-FFF2-40B4-BE49-F238E27FC236}">
              <a16:creationId xmlns:a16="http://schemas.microsoft.com/office/drawing/2014/main" id="{4A3555A4-3E49-4FE2-A8CB-BB1A919DAE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0" name="Text Box 1">
          <a:extLst>
            <a:ext uri="{FF2B5EF4-FFF2-40B4-BE49-F238E27FC236}">
              <a16:creationId xmlns:a16="http://schemas.microsoft.com/office/drawing/2014/main" id="{40CD5F25-77CD-48A8-9A45-E93E3EC3AD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1" name="Text Box 1">
          <a:extLst>
            <a:ext uri="{FF2B5EF4-FFF2-40B4-BE49-F238E27FC236}">
              <a16:creationId xmlns:a16="http://schemas.microsoft.com/office/drawing/2014/main" id="{483BA7F0-0E3B-43E3-B9DA-C4CAE594B1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02" name="Text Box 1">
          <a:extLst>
            <a:ext uri="{FF2B5EF4-FFF2-40B4-BE49-F238E27FC236}">
              <a16:creationId xmlns:a16="http://schemas.microsoft.com/office/drawing/2014/main" id="{FF72EB6D-F902-4F51-B4E5-61324D6DB1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03" name="Text Box 1">
          <a:extLst>
            <a:ext uri="{FF2B5EF4-FFF2-40B4-BE49-F238E27FC236}">
              <a16:creationId xmlns:a16="http://schemas.microsoft.com/office/drawing/2014/main" id="{0B9B784A-DFB9-4123-A081-7020C6D56B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04" name="Text Box 1">
          <a:extLst>
            <a:ext uri="{FF2B5EF4-FFF2-40B4-BE49-F238E27FC236}">
              <a16:creationId xmlns:a16="http://schemas.microsoft.com/office/drawing/2014/main" id="{600FAD67-5FDA-46CE-83DA-FC6FFCD4D4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05" name="Text Box 1">
          <a:extLst>
            <a:ext uri="{FF2B5EF4-FFF2-40B4-BE49-F238E27FC236}">
              <a16:creationId xmlns:a16="http://schemas.microsoft.com/office/drawing/2014/main" id="{52E86A19-0B74-4CEA-982D-A84CFCC33D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6" name="Text Box 1">
          <a:extLst>
            <a:ext uri="{FF2B5EF4-FFF2-40B4-BE49-F238E27FC236}">
              <a16:creationId xmlns:a16="http://schemas.microsoft.com/office/drawing/2014/main" id="{D1BDE3FF-C6DB-48AD-A091-E672EBD4A1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7" name="Text Box 1">
          <a:extLst>
            <a:ext uri="{FF2B5EF4-FFF2-40B4-BE49-F238E27FC236}">
              <a16:creationId xmlns:a16="http://schemas.microsoft.com/office/drawing/2014/main" id="{13B1244D-1A38-412E-B19B-69C558376B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8" name="Text Box 1">
          <a:extLst>
            <a:ext uri="{FF2B5EF4-FFF2-40B4-BE49-F238E27FC236}">
              <a16:creationId xmlns:a16="http://schemas.microsoft.com/office/drawing/2014/main" id="{B944125C-9D32-4E32-B4C2-7DFCBD4AFF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09" name="Text Box 1">
          <a:extLst>
            <a:ext uri="{FF2B5EF4-FFF2-40B4-BE49-F238E27FC236}">
              <a16:creationId xmlns:a16="http://schemas.microsoft.com/office/drawing/2014/main" id="{2FA5A2EC-F812-4252-8E1D-F3D25A00A3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0" name="Text Box 1">
          <a:extLst>
            <a:ext uri="{FF2B5EF4-FFF2-40B4-BE49-F238E27FC236}">
              <a16:creationId xmlns:a16="http://schemas.microsoft.com/office/drawing/2014/main" id="{48D298C4-BD9E-4168-912F-B7BAE6979D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1" name="Text Box 1">
          <a:extLst>
            <a:ext uri="{FF2B5EF4-FFF2-40B4-BE49-F238E27FC236}">
              <a16:creationId xmlns:a16="http://schemas.microsoft.com/office/drawing/2014/main" id="{3D3DFBB9-152C-4A41-822D-BFF7C6EEA6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2" name="Text Box 1">
          <a:extLst>
            <a:ext uri="{FF2B5EF4-FFF2-40B4-BE49-F238E27FC236}">
              <a16:creationId xmlns:a16="http://schemas.microsoft.com/office/drawing/2014/main" id="{BB8F0F1A-AC72-4919-95CB-68AABC9CB0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3" name="Text Box 1">
          <a:extLst>
            <a:ext uri="{FF2B5EF4-FFF2-40B4-BE49-F238E27FC236}">
              <a16:creationId xmlns:a16="http://schemas.microsoft.com/office/drawing/2014/main" id="{F6EB2118-06D5-4920-9EC7-65F0174E19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4" name="Text Box 1">
          <a:extLst>
            <a:ext uri="{FF2B5EF4-FFF2-40B4-BE49-F238E27FC236}">
              <a16:creationId xmlns:a16="http://schemas.microsoft.com/office/drawing/2014/main" id="{2614F4D4-CF29-4D71-B391-04BE4A1B6A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5" name="Text Box 1">
          <a:extLst>
            <a:ext uri="{FF2B5EF4-FFF2-40B4-BE49-F238E27FC236}">
              <a16:creationId xmlns:a16="http://schemas.microsoft.com/office/drawing/2014/main" id="{DE8F8F39-8A15-46FD-8A68-E176791CC8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6" name="Text Box 1">
          <a:extLst>
            <a:ext uri="{FF2B5EF4-FFF2-40B4-BE49-F238E27FC236}">
              <a16:creationId xmlns:a16="http://schemas.microsoft.com/office/drawing/2014/main" id="{AAB85F1B-A385-44A0-8F24-CF5A8E4F27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7" name="Text Box 1">
          <a:extLst>
            <a:ext uri="{FF2B5EF4-FFF2-40B4-BE49-F238E27FC236}">
              <a16:creationId xmlns:a16="http://schemas.microsoft.com/office/drawing/2014/main" id="{5B09FFB5-7FBF-42CF-A418-A480A1F8E1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8" name="Text Box 1">
          <a:extLst>
            <a:ext uri="{FF2B5EF4-FFF2-40B4-BE49-F238E27FC236}">
              <a16:creationId xmlns:a16="http://schemas.microsoft.com/office/drawing/2014/main" id="{9176382C-8516-480D-9596-E681C6FBD7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19" name="Text Box 1">
          <a:extLst>
            <a:ext uri="{FF2B5EF4-FFF2-40B4-BE49-F238E27FC236}">
              <a16:creationId xmlns:a16="http://schemas.microsoft.com/office/drawing/2014/main" id="{A5A3EADF-089C-464D-A103-27B6409294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0" name="Text Box 1">
          <a:extLst>
            <a:ext uri="{FF2B5EF4-FFF2-40B4-BE49-F238E27FC236}">
              <a16:creationId xmlns:a16="http://schemas.microsoft.com/office/drawing/2014/main" id="{F77F479A-D9EA-4E52-9182-F80D8456CA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1" name="Text Box 1">
          <a:extLst>
            <a:ext uri="{FF2B5EF4-FFF2-40B4-BE49-F238E27FC236}">
              <a16:creationId xmlns:a16="http://schemas.microsoft.com/office/drawing/2014/main" id="{D3906D70-6339-4411-9C82-F81738B2AC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2" name="Text Box 1">
          <a:extLst>
            <a:ext uri="{FF2B5EF4-FFF2-40B4-BE49-F238E27FC236}">
              <a16:creationId xmlns:a16="http://schemas.microsoft.com/office/drawing/2014/main" id="{166815FE-3F56-45C1-AE22-5DB43E5005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3" name="Text Box 1">
          <a:extLst>
            <a:ext uri="{FF2B5EF4-FFF2-40B4-BE49-F238E27FC236}">
              <a16:creationId xmlns:a16="http://schemas.microsoft.com/office/drawing/2014/main" id="{922E61CB-D768-4256-A271-8F47FBCB04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4" name="Text Box 1">
          <a:extLst>
            <a:ext uri="{FF2B5EF4-FFF2-40B4-BE49-F238E27FC236}">
              <a16:creationId xmlns:a16="http://schemas.microsoft.com/office/drawing/2014/main" id="{01DB27A8-252C-4B7B-B331-983EBBBA1D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625" name="Text Box 1">
          <a:extLst>
            <a:ext uri="{FF2B5EF4-FFF2-40B4-BE49-F238E27FC236}">
              <a16:creationId xmlns:a16="http://schemas.microsoft.com/office/drawing/2014/main" id="{2E5AE471-BAFF-441D-8F07-085D181811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26" name="Text Box 1">
          <a:extLst>
            <a:ext uri="{FF2B5EF4-FFF2-40B4-BE49-F238E27FC236}">
              <a16:creationId xmlns:a16="http://schemas.microsoft.com/office/drawing/2014/main" id="{11469C5B-0456-4BDB-BABB-51749C024B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27" name="Text Box 1">
          <a:extLst>
            <a:ext uri="{FF2B5EF4-FFF2-40B4-BE49-F238E27FC236}">
              <a16:creationId xmlns:a16="http://schemas.microsoft.com/office/drawing/2014/main" id="{593141B1-342A-4295-8140-1A3BD21C073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28" name="Text Box 1">
          <a:extLst>
            <a:ext uri="{FF2B5EF4-FFF2-40B4-BE49-F238E27FC236}">
              <a16:creationId xmlns:a16="http://schemas.microsoft.com/office/drawing/2014/main" id="{73847E05-0267-44FC-8728-08FB968BA7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29" name="Text Box 1">
          <a:extLst>
            <a:ext uri="{FF2B5EF4-FFF2-40B4-BE49-F238E27FC236}">
              <a16:creationId xmlns:a16="http://schemas.microsoft.com/office/drawing/2014/main" id="{C840A291-3C1C-4D91-903C-0A8E4A6860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0" name="Text Box 1">
          <a:extLst>
            <a:ext uri="{FF2B5EF4-FFF2-40B4-BE49-F238E27FC236}">
              <a16:creationId xmlns:a16="http://schemas.microsoft.com/office/drawing/2014/main" id="{04F466D2-3319-4862-A543-399F3B8AFC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1" name="Text Box 1">
          <a:extLst>
            <a:ext uri="{FF2B5EF4-FFF2-40B4-BE49-F238E27FC236}">
              <a16:creationId xmlns:a16="http://schemas.microsoft.com/office/drawing/2014/main" id="{1905BE18-F7CA-4AE0-93D1-F79F048F8C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2" name="Text Box 1">
          <a:extLst>
            <a:ext uri="{FF2B5EF4-FFF2-40B4-BE49-F238E27FC236}">
              <a16:creationId xmlns:a16="http://schemas.microsoft.com/office/drawing/2014/main" id="{2A0A8E8D-DA0B-434E-AF0B-B497DF42E2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3" name="Text Box 1">
          <a:extLst>
            <a:ext uri="{FF2B5EF4-FFF2-40B4-BE49-F238E27FC236}">
              <a16:creationId xmlns:a16="http://schemas.microsoft.com/office/drawing/2014/main" id="{710E7E26-073D-4089-B250-88A41CC44F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34" name="Text Box 1">
          <a:extLst>
            <a:ext uri="{FF2B5EF4-FFF2-40B4-BE49-F238E27FC236}">
              <a16:creationId xmlns:a16="http://schemas.microsoft.com/office/drawing/2014/main" id="{AC0F0659-E4E4-4664-91B3-DDF30D5FD03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35" name="Text Box 1">
          <a:extLst>
            <a:ext uri="{FF2B5EF4-FFF2-40B4-BE49-F238E27FC236}">
              <a16:creationId xmlns:a16="http://schemas.microsoft.com/office/drawing/2014/main" id="{2A19324B-AF3F-43F4-8AE1-80D32788D3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36" name="Text Box 1">
          <a:extLst>
            <a:ext uri="{FF2B5EF4-FFF2-40B4-BE49-F238E27FC236}">
              <a16:creationId xmlns:a16="http://schemas.microsoft.com/office/drawing/2014/main" id="{01E094F7-CBCD-444C-8F16-8815EC8E1D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37" name="Text Box 1">
          <a:extLst>
            <a:ext uri="{FF2B5EF4-FFF2-40B4-BE49-F238E27FC236}">
              <a16:creationId xmlns:a16="http://schemas.microsoft.com/office/drawing/2014/main" id="{B5FE75A5-E2BB-40EF-8BB9-A888D3DA9E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8" name="Text Box 1">
          <a:extLst>
            <a:ext uri="{FF2B5EF4-FFF2-40B4-BE49-F238E27FC236}">
              <a16:creationId xmlns:a16="http://schemas.microsoft.com/office/drawing/2014/main" id="{3A51E490-E9A3-45EC-8BED-CC1DCDC043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39" name="Text Box 1">
          <a:extLst>
            <a:ext uri="{FF2B5EF4-FFF2-40B4-BE49-F238E27FC236}">
              <a16:creationId xmlns:a16="http://schemas.microsoft.com/office/drawing/2014/main" id="{4423AB06-62E5-433C-98CF-432FE29E71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0" name="Text Box 1">
          <a:extLst>
            <a:ext uri="{FF2B5EF4-FFF2-40B4-BE49-F238E27FC236}">
              <a16:creationId xmlns:a16="http://schemas.microsoft.com/office/drawing/2014/main" id="{7BFB4723-28AE-447D-8E3B-3F450028FCE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1" name="Text Box 1">
          <a:extLst>
            <a:ext uri="{FF2B5EF4-FFF2-40B4-BE49-F238E27FC236}">
              <a16:creationId xmlns:a16="http://schemas.microsoft.com/office/drawing/2014/main" id="{C8999A19-E282-4B46-BF9E-284F806847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42" name="Text Box 1">
          <a:extLst>
            <a:ext uri="{FF2B5EF4-FFF2-40B4-BE49-F238E27FC236}">
              <a16:creationId xmlns:a16="http://schemas.microsoft.com/office/drawing/2014/main" id="{5D08E694-AD5E-4C06-9680-D749FE0DD0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43" name="Text Box 1">
          <a:extLst>
            <a:ext uri="{FF2B5EF4-FFF2-40B4-BE49-F238E27FC236}">
              <a16:creationId xmlns:a16="http://schemas.microsoft.com/office/drawing/2014/main" id="{6230C292-2DC3-43DB-9807-4005B57F0F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44" name="Text Box 1">
          <a:extLst>
            <a:ext uri="{FF2B5EF4-FFF2-40B4-BE49-F238E27FC236}">
              <a16:creationId xmlns:a16="http://schemas.microsoft.com/office/drawing/2014/main" id="{DA4D26D4-D153-407D-86F7-112506196D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45" name="Text Box 1">
          <a:extLst>
            <a:ext uri="{FF2B5EF4-FFF2-40B4-BE49-F238E27FC236}">
              <a16:creationId xmlns:a16="http://schemas.microsoft.com/office/drawing/2014/main" id="{EE968243-F091-4386-8BBE-64F9A09500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6" name="Text Box 1">
          <a:extLst>
            <a:ext uri="{FF2B5EF4-FFF2-40B4-BE49-F238E27FC236}">
              <a16:creationId xmlns:a16="http://schemas.microsoft.com/office/drawing/2014/main" id="{F0BA1F6B-67D9-4B06-B071-C2D278EB79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7" name="Text Box 1">
          <a:extLst>
            <a:ext uri="{FF2B5EF4-FFF2-40B4-BE49-F238E27FC236}">
              <a16:creationId xmlns:a16="http://schemas.microsoft.com/office/drawing/2014/main" id="{749D5E28-9880-4B55-B599-5BAD55DAD7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8" name="Text Box 1">
          <a:extLst>
            <a:ext uri="{FF2B5EF4-FFF2-40B4-BE49-F238E27FC236}">
              <a16:creationId xmlns:a16="http://schemas.microsoft.com/office/drawing/2014/main" id="{B374B950-FAD3-4419-8F32-E970CBE03D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49" name="Text Box 1">
          <a:extLst>
            <a:ext uri="{FF2B5EF4-FFF2-40B4-BE49-F238E27FC236}">
              <a16:creationId xmlns:a16="http://schemas.microsoft.com/office/drawing/2014/main" id="{BE62559F-3837-4F61-A701-679B3B0982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50" name="Text Box 1">
          <a:extLst>
            <a:ext uri="{FF2B5EF4-FFF2-40B4-BE49-F238E27FC236}">
              <a16:creationId xmlns:a16="http://schemas.microsoft.com/office/drawing/2014/main" id="{0A66D3CC-9E0A-4364-9CDE-B3D7A732F1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51" name="Text Box 1">
          <a:extLst>
            <a:ext uri="{FF2B5EF4-FFF2-40B4-BE49-F238E27FC236}">
              <a16:creationId xmlns:a16="http://schemas.microsoft.com/office/drawing/2014/main" id="{6B9C753F-2635-48EF-A600-C07DA4FC4F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52" name="Text Box 1">
          <a:extLst>
            <a:ext uri="{FF2B5EF4-FFF2-40B4-BE49-F238E27FC236}">
              <a16:creationId xmlns:a16="http://schemas.microsoft.com/office/drawing/2014/main" id="{03FA1DFC-0EB4-4801-8F95-E683E85648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53" name="Text Box 1">
          <a:extLst>
            <a:ext uri="{FF2B5EF4-FFF2-40B4-BE49-F238E27FC236}">
              <a16:creationId xmlns:a16="http://schemas.microsoft.com/office/drawing/2014/main" id="{A3E1C1CB-257C-4E36-AB56-03DE1CFAD8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54" name="Text Box 1">
          <a:extLst>
            <a:ext uri="{FF2B5EF4-FFF2-40B4-BE49-F238E27FC236}">
              <a16:creationId xmlns:a16="http://schemas.microsoft.com/office/drawing/2014/main" id="{3134D32C-9848-4876-B88A-4E82AAB084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55" name="Text Box 1">
          <a:extLst>
            <a:ext uri="{FF2B5EF4-FFF2-40B4-BE49-F238E27FC236}">
              <a16:creationId xmlns:a16="http://schemas.microsoft.com/office/drawing/2014/main" id="{26C8D988-8B09-48C7-9A8E-00F1C3E22B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56" name="Text Box 1">
          <a:extLst>
            <a:ext uri="{FF2B5EF4-FFF2-40B4-BE49-F238E27FC236}">
              <a16:creationId xmlns:a16="http://schemas.microsoft.com/office/drawing/2014/main" id="{CAC79AB9-BBEF-4B17-A6AD-64EC1000CF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57" name="Text Box 1">
          <a:extLst>
            <a:ext uri="{FF2B5EF4-FFF2-40B4-BE49-F238E27FC236}">
              <a16:creationId xmlns:a16="http://schemas.microsoft.com/office/drawing/2014/main" id="{E4D4ACC0-357C-43D0-B646-443957EA3A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58" name="Text Box 1">
          <a:extLst>
            <a:ext uri="{FF2B5EF4-FFF2-40B4-BE49-F238E27FC236}">
              <a16:creationId xmlns:a16="http://schemas.microsoft.com/office/drawing/2014/main" id="{86820360-F31C-4D48-875A-908C497474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59" name="Text Box 1">
          <a:extLst>
            <a:ext uri="{FF2B5EF4-FFF2-40B4-BE49-F238E27FC236}">
              <a16:creationId xmlns:a16="http://schemas.microsoft.com/office/drawing/2014/main" id="{4EC6CEC8-7741-4A05-9922-3C8963A83F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660" name="Text Box 1">
          <a:extLst>
            <a:ext uri="{FF2B5EF4-FFF2-40B4-BE49-F238E27FC236}">
              <a16:creationId xmlns:a16="http://schemas.microsoft.com/office/drawing/2014/main" id="{EE61C12A-0484-4E91-8E1F-BBACC42FB0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61" name="Text Box 1">
          <a:extLst>
            <a:ext uri="{FF2B5EF4-FFF2-40B4-BE49-F238E27FC236}">
              <a16:creationId xmlns:a16="http://schemas.microsoft.com/office/drawing/2014/main" id="{E9AA3AE5-0AF9-4B1F-A589-7812E044E26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2" name="Text Box 1">
          <a:extLst>
            <a:ext uri="{FF2B5EF4-FFF2-40B4-BE49-F238E27FC236}">
              <a16:creationId xmlns:a16="http://schemas.microsoft.com/office/drawing/2014/main" id="{9648E97A-3C24-4117-B5DA-D74812ED093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3" name="Text Box 1">
          <a:extLst>
            <a:ext uri="{FF2B5EF4-FFF2-40B4-BE49-F238E27FC236}">
              <a16:creationId xmlns:a16="http://schemas.microsoft.com/office/drawing/2014/main" id="{479A2353-B42B-4948-A50F-98F51B6CD5D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4" name="Text Box 1">
          <a:extLst>
            <a:ext uri="{FF2B5EF4-FFF2-40B4-BE49-F238E27FC236}">
              <a16:creationId xmlns:a16="http://schemas.microsoft.com/office/drawing/2014/main" id="{90D16947-366F-4E66-A45E-10ACE352D2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5" name="Text Box 1">
          <a:extLst>
            <a:ext uri="{FF2B5EF4-FFF2-40B4-BE49-F238E27FC236}">
              <a16:creationId xmlns:a16="http://schemas.microsoft.com/office/drawing/2014/main" id="{7CE32F14-7AAE-47B2-ACC0-2CB5544CD3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66" name="Text Box 1">
          <a:extLst>
            <a:ext uri="{FF2B5EF4-FFF2-40B4-BE49-F238E27FC236}">
              <a16:creationId xmlns:a16="http://schemas.microsoft.com/office/drawing/2014/main" id="{8D966CF0-46B1-4AC7-BB1D-B59DE1843F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7" name="Text Box 1">
          <a:extLst>
            <a:ext uri="{FF2B5EF4-FFF2-40B4-BE49-F238E27FC236}">
              <a16:creationId xmlns:a16="http://schemas.microsoft.com/office/drawing/2014/main" id="{3A38A507-2D56-4383-8621-0E79797598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68" name="Text Box 1">
          <a:extLst>
            <a:ext uri="{FF2B5EF4-FFF2-40B4-BE49-F238E27FC236}">
              <a16:creationId xmlns:a16="http://schemas.microsoft.com/office/drawing/2014/main" id="{FFA399F5-D511-41C1-820E-405B644D7B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69" name="Text Box 1">
          <a:extLst>
            <a:ext uri="{FF2B5EF4-FFF2-40B4-BE49-F238E27FC236}">
              <a16:creationId xmlns:a16="http://schemas.microsoft.com/office/drawing/2014/main" id="{23BCF0C5-F8C5-4375-A3A6-FB6C2A3E40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70" name="Text Box 1">
          <a:extLst>
            <a:ext uri="{FF2B5EF4-FFF2-40B4-BE49-F238E27FC236}">
              <a16:creationId xmlns:a16="http://schemas.microsoft.com/office/drawing/2014/main" id="{4D0C00FA-3B5C-4FE5-B009-8E35669EF0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71" name="Text Box 1">
          <a:extLst>
            <a:ext uri="{FF2B5EF4-FFF2-40B4-BE49-F238E27FC236}">
              <a16:creationId xmlns:a16="http://schemas.microsoft.com/office/drawing/2014/main" id="{A82C543C-FECA-428A-A24D-FD5D18418B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72" name="Text Box 1">
          <a:extLst>
            <a:ext uri="{FF2B5EF4-FFF2-40B4-BE49-F238E27FC236}">
              <a16:creationId xmlns:a16="http://schemas.microsoft.com/office/drawing/2014/main" id="{A2ACABFD-5A6B-425B-B7BA-E22B10EBC9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73" name="Text Box 1">
          <a:extLst>
            <a:ext uri="{FF2B5EF4-FFF2-40B4-BE49-F238E27FC236}">
              <a16:creationId xmlns:a16="http://schemas.microsoft.com/office/drawing/2014/main" id="{3C722F25-26B1-424B-9D5C-6C364355469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74" name="Text Box 1">
          <a:extLst>
            <a:ext uri="{FF2B5EF4-FFF2-40B4-BE49-F238E27FC236}">
              <a16:creationId xmlns:a16="http://schemas.microsoft.com/office/drawing/2014/main" id="{A6210EA4-1A0D-442A-A42C-0D4AC0AE22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75" name="Text Box 1">
          <a:extLst>
            <a:ext uri="{FF2B5EF4-FFF2-40B4-BE49-F238E27FC236}">
              <a16:creationId xmlns:a16="http://schemas.microsoft.com/office/drawing/2014/main" id="{F6009753-1531-4076-927A-9C295A31C6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76" name="Text Box 1">
          <a:extLst>
            <a:ext uri="{FF2B5EF4-FFF2-40B4-BE49-F238E27FC236}">
              <a16:creationId xmlns:a16="http://schemas.microsoft.com/office/drawing/2014/main" id="{943278B3-F62B-452C-97A8-682FD8EF09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77" name="Text Box 1">
          <a:extLst>
            <a:ext uri="{FF2B5EF4-FFF2-40B4-BE49-F238E27FC236}">
              <a16:creationId xmlns:a16="http://schemas.microsoft.com/office/drawing/2014/main" id="{B51D776B-922B-4AE2-B2A4-1A5439A64A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78" name="Text Box 1">
          <a:extLst>
            <a:ext uri="{FF2B5EF4-FFF2-40B4-BE49-F238E27FC236}">
              <a16:creationId xmlns:a16="http://schemas.microsoft.com/office/drawing/2014/main" id="{7DC69B4D-293F-4E8E-9946-4195AC439B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79" name="Text Box 1">
          <a:extLst>
            <a:ext uri="{FF2B5EF4-FFF2-40B4-BE49-F238E27FC236}">
              <a16:creationId xmlns:a16="http://schemas.microsoft.com/office/drawing/2014/main" id="{29D812B2-81C1-47A3-9768-17911E13D8E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80" name="Text Box 1">
          <a:extLst>
            <a:ext uri="{FF2B5EF4-FFF2-40B4-BE49-F238E27FC236}">
              <a16:creationId xmlns:a16="http://schemas.microsoft.com/office/drawing/2014/main" id="{7A6C722B-2E65-4CF6-A1F3-F97B079324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81" name="Text Box 1">
          <a:extLst>
            <a:ext uri="{FF2B5EF4-FFF2-40B4-BE49-F238E27FC236}">
              <a16:creationId xmlns:a16="http://schemas.microsoft.com/office/drawing/2014/main" id="{55DCD493-C413-4E1B-810A-9715278630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82" name="Text Box 1">
          <a:extLst>
            <a:ext uri="{FF2B5EF4-FFF2-40B4-BE49-F238E27FC236}">
              <a16:creationId xmlns:a16="http://schemas.microsoft.com/office/drawing/2014/main" id="{FAB4018D-64A5-405E-8DA3-BCFE071ECC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83" name="Text Box 1">
          <a:extLst>
            <a:ext uri="{FF2B5EF4-FFF2-40B4-BE49-F238E27FC236}">
              <a16:creationId xmlns:a16="http://schemas.microsoft.com/office/drawing/2014/main" id="{2B411BF2-736E-4DC3-8528-1FBE1D3434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84" name="Text Box 1">
          <a:extLst>
            <a:ext uri="{FF2B5EF4-FFF2-40B4-BE49-F238E27FC236}">
              <a16:creationId xmlns:a16="http://schemas.microsoft.com/office/drawing/2014/main" id="{EA6CEC29-02DF-45D2-9481-FB90DE3FCB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85" name="Text Box 1">
          <a:extLst>
            <a:ext uri="{FF2B5EF4-FFF2-40B4-BE49-F238E27FC236}">
              <a16:creationId xmlns:a16="http://schemas.microsoft.com/office/drawing/2014/main" id="{5C7C4F59-1CFC-4FAA-80EB-1AE727D88F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86" name="Text Box 1">
          <a:extLst>
            <a:ext uri="{FF2B5EF4-FFF2-40B4-BE49-F238E27FC236}">
              <a16:creationId xmlns:a16="http://schemas.microsoft.com/office/drawing/2014/main" id="{36781C58-C99D-4F9B-AB18-868980DE3E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87" name="Text Box 1">
          <a:extLst>
            <a:ext uri="{FF2B5EF4-FFF2-40B4-BE49-F238E27FC236}">
              <a16:creationId xmlns:a16="http://schemas.microsoft.com/office/drawing/2014/main" id="{BD8F8CD8-90A7-41D8-9B26-8226D04A10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88" name="Text Box 1">
          <a:extLst>
            <a:ext uri="{FF2B5EF4-FFF2-40B4-BE49-F238E27FC236}">
              <a16:creationId xmlns:a16="http://schemas.microsoft.com/office/drawing/2014/main" id="{3CD59C27-D8BE-4D73-883B-8EDF4AED54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89" name="Text Box 1">
          <a:extLst>
            <a:ext uri="{FF2B5EF4-FFF2-40B4-BE49-F238E27FC236}">
              <a16:creationId xmlns:a16="http://schemas.microsoft.com/office/drawing/2014/main" id="{B6A2954F-BF6D-4B67-B423-B2D3B7366E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90" name="Text Box 1">
          <a:extLst>
            <a:ext uri="{FF2B5EF4-FFF2-40B4-BE49-F238E27FC236}">
              <a16:creationId xmlns:a16="http://schemas.microsoft.com/office/drawing/2014/main" id="{C2AD64B9-7648-43E0-AB0B-AC36878D64A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91" name="Text Box 1">
          <a:extLst>
            <a:ext uri="{FF2B5EF4-FFF2-40B4-BE49-F238E27FC236}">
              <a16:creationId xmlns:a16="http://schemas.microsoft.com/office/drawing/2014/main" id="{3D14717E-75AA-4F53-917D-0EDCFB1F22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92" name="Text Box 1">
          <a:extLst>
            <a:ext uri="{FF2B5EF4-FFF2-40B4-BE49-F238E27FC236}">
              <a16:creationId xmlns:a16="http://schemas.microsoft.com/office/drawing/2014/main" id="{B68A2A86-C534-49F6-BE7F-E55CE68D96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93" name="Text Box 1">
          <a:extLst>
            <a:ext uri="{FF2B5EF4-FFF2-40B4-BE49-F238E27FC236}">
              <a16:creationId xmlns:a16="http://schemas.microsoft.com/office/drawing/2014/main" id="{DC265D92-9650-405F-8C54-DFE1C1C8D6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94" name="Text Box 1">
          <a:extLst>
            <a:ext uri="{FF2B5EF4-FFF2-40B4-BE49-F238E27FC236}">
              <a16:creationId xmlns:a16="http://schemas.microsoft.com/office/drawing/2014/main" id="{954150BE-03B0-4E35-86CA-D2224E17EF8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95" name="Text Box 1">
          <a:extLst>
            <a:ext uri="{FF2B5EF4-FFF2-40B4-BE49-F238E27FC236}">
              <a16:creationId xmlns:a16="http://schemas.microsoft.com/office/drawing/2014/main" id="{1DCE538A-F0AD-4CE4-B036-072C7ED83A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96" name="Text Box 1">
          <a:extLst>
            <a:ext uri="{FF2B5EF4-FFF2-40B4-BE49-F238E27FC236}">
              <a16:creationId xmlns:a16="http://schemas.microsoft.com/office/drawing/2014/main" id="{8C5DB082-104D-4D43-B748-0BBD277541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697" name="Text Box 1">
          <a:extLst>
            <a:ext uri="{FF2B5EF4-FFF2-40B4-BE49-F238E27FC236}">
              <a16:creationId xmlns:a16="http://schemas.microsoft.com/office/drawing/2014/main" id="{6683E3BD-86FE-4952-8403-AB3EA8E966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698" name="Text Box 1">
          <a:extLst>
            <a:ext uri="{FF2B5EF4-FFF2-40B4-BE49-F238E27FC236}">
              <a16:creationId xmlns:a16="http://schemas.microsoft.com/office/drawing/2014/main" id="{FE4BA932-480D-4B23-9CD4-4A87647693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699" name="Text Box 1">
          <a:extLst>
            <a:ext uri="{FF2B5EF4-FFF2-40B4-BE49-F238E27FC236}">
              <a16:creationId xmlns:a16="http://schemas.microsoft.com/office/drawing/2014/main" id="{A7191FFE-DF09-4327-BD48-1CCCDEB361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00" name="Text Box 1">
          <a:extLst>
            <a:ext uri="{FF2B5EF4-FFF2-40B4-BE49-F238E27FC236}">
              <a16:creationId xmlns:a16="http://schemas.microsoft.com/office/drawing/2014/main" id="{7EA5228C-5E2C-42F5-9C72-36F5D91D77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01" name="Text Box 1">
          <a:extLst>
            <a:ext uri="{FF2B5EF4-FFF2-40B4-BE49-F238E27FC236}">
              <a16:creationId xmlns:a16="http://schemas.microsoft.com/office/drawing/2014/main" id="{892E7C28-4761-479A-9638-66632A4EDB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02" name="Text Box 1">
          <a:extLst>
            <a:ext uri="{FF2B5EF4-FFF2-40B4-BE49-F238E27FC236}">
              <a16:creationId xmlns:a16="http://schemas.microsoft.com/office/drawing/2014/main" id="{67BD3A5D-35E1-420E-AC63-968090CB25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03" name="Text Box 1">
          <a:extLst>
            <a:ext uri="{FF2B5EF4-FFF2-40B4-BE49-F238E27FC236}">
              <a16:creationId xmlns:a16="http://schemas.microsoft.com/office/drawing/2014/main" id="{3140BE90-26A0-49E4-996B-8AE4F5249E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04" name="Text Box 1">
          <a:extLst>
            <a:ext uri="{FF2B5EF4-FFF2-40B4-BE49-F238E27FC236}">
              <a16:creationId xmlns:a16="http://schemas.microsoft.com/office/drawing/2014/main" id="{CA19289B-87DB-4490-BA11-9CF4C26A2D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05" name="Text Box 1">
          <a:extLst>
            <a:ext uri="{FF2B5EF4-FFF2-40B4-BE49-F238E27FC236}">
              <a16:creationId xmlns:a16="http://schemas.microsoft.com/office/drawing/2014/main" id="{54C0C55A-0875-4750-BBEE-E471EFAF0EE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06" name="Text Box 1">
          <a:extLst>
            <a:ext uri="{FF2B5EF4-FFF2-40B4-BE49-F238E27FC236}">
              <a16:creationId xmlns:a16="http://schemas.microsoft.com/office/drawing/2014/main" id="{5C31F265-FC99-4A26-B13E-29AF0F6443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07" name="Text Box 1">
          <a:extLst>
            <a:ext uri="{FF2B5EF4-FFF2-40B4-BE49-F238E27FC236}">
              <a16:creationId xmlns:a16="http://schemas.microsoft.com/office/drawing/2014/main" id="{987D14A9-A1D6-4F0D-9538-71FB83B8B6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08" name="Text Box 1">
          <a:extLst>
            <a:ext uri="{FF2B5EF4-FFF2-40B4-BE49-F238E27FC236}">
              <a16:creationId xmlns:a16="http://schemas.microsoft.com/office/drawing/2014/main" id="{3BC909C2-91D2-4B99-A9C5-5D76AFFA47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09" name="Text Box 1">
          <a:extLst>
            <a:ext uri="{FF2B5EF4-FFF2-40B4-BE49-F238E27FC236}">
              <a16:creationId xmlns:a16="http://schemas.microsoft.com/office/drawing/2014/main" id="{24281974-E4F5-4DED-AD70-3309857E8A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10" name="Text Box 1">
          <a:extLst>
            <a:ext uri="{FF2B5EF4-FFF2-40B4-BE49-F238E27FC236}">
              <a16:creationId xmlns:a16="http://schemas.microsoft.com/office/drawing/2014/main" id="{E68CFAF2-D1C3-4E58-8523-105322748F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11" name="Text Box 1">
          <a:extLst>
            <a:ext uri="{FF2B5EF4-FFF2-40B4-BE49-F238E27FC236}">
              <a16:creationId xmlns:a16="http://schemas.microsoft.com/office/drawing/2014/main" id="{E6F74F0F-E3F4-4A4C-A9B8-593FFBF986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12" name="Text Box 1">
          <a:extLst>
            <a:ext uri="{FF2B5EF4-FFF2-40B4-BE49-F238E27FC236}">
              <a16:creationId xmlns:a16="http://schemas.microsoft.com/office/drawing/2014/main" id="{F7B9F6D9-D39D-441A-864B-5A1AA09E31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13" name="Text Box 1">
          <a:extLst>
            <a:ext uri="{FF2B5EF4-FFF2-40B4-BE49-F238E27FC236}">
              <a16:creationId xmlns:a16="http://schemas.microsoft.com/office/drawing/2014/main" id="{877ABDCC-42EF-432E-B6CD-37F2C80B08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14" name="Text Box 1">
          <a:extLst>
            <a:ext uri="{FF2B5EF4-FFF2-40B4-BE49-F238E27FC236}">
              <a16:creationId xmlns:a16="http://schemas.microsoft.com/office/drawing/2014/main" id="{8C13E1B0-5F51-41E2-9CB0-5D84A6CEDC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15" name="Text Box 1">
          <a:extLst>
            <a:ext uri="{FF2B5EF4-FFF2-40B4-BE49-F238E27FC236}">
              <a16:creationId xmlns:a16="http://schemas.microsoft.com/office/drawing/2014/main" id="{C3D7939D-39AF-4FCC-AA29-8B16949577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16" name="Text Box 1">
          <a:extLst>
            <a:ext uri="{FF2B5EF4-FFF2-40B4-BE49-F238E27FC236}">
              <a16:creationId xmlns:a16="http://schemas.microsoft.com/office/drawing/2014/main" id="{476ABC82-C9D4-4669-A1B5-7D8E6E40C2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17" name="Text Box 1">
          <a:extLst>
            <a:ext uri="{FF2B5EF4-FFF2-40B4-BE49-F238E27FC236}">
              <a16:creationId xmlns:a16="http://schemas.microsoft.com/office/drawing/2014/main" id="{914A72CD-C8CF-463A-8AD2-BD7F997E7A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18" name="Text Box 1">
          <a:extLst>
            <a:ext uri="{FF2B5EF4-FFF2-40B4-BE49-F238E27FC236}">
              <a16:creationId xmlns:a16="http://schemas.microsoft.com/office/drawing/2014/main" id="{989BB3C3-0EE0-4309-8CAE-446D874268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19" name="Text Box 1">
          <a:extLst>
            <a:ext uri="{FF2B5EF4-FFF2-40B4-BE49-F238E27FC236}">
              <a16:creationId xmlns:a16="http://schemas.microsoft.com/office/drawing/2014/main" id="{8B9FE00C-7F6F-4153-B3E5-E9C98F457B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0" name="Text Box 1">
          <a:extLst>
            <a:ext uri="{FF2B5EF4-FFF2-40B4-BE49-F238E27FC236}">
              <a16:creationId xmlns:a16="http://schemas.microsoft.com/office/drawing/2014/main" id="{6CD3E13A-5A26-4565-A01C-53E0904F46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1" name="Text Box 1">
          <a:extLst>
            <a:ext uri="{FF2B5EF4-FFF2-40B4-BE49-F238E27FC236}">
              <a16:creationId xmlns:a16="http://schemas.microsoft.com/office/drawing/2014/main" id="{5F596EAC-0343-4BD6-9999-8F40623ED0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22" name="Text Box 1">
          <a:extLst>
            <a:ext uri="{FF2B5EF4-FFF2-40B4-BE49-F238E27FC236}">
              <a16:creationId xmlns:a16="http://schemas.microsoft.com/office/drawing/2014/main" id="{FD16A334-69B1-4FE7-BC52-68EFF9F18F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23" name="Text Box 1">
          <a:extLst>
            <a:ext uri="{FF2B5EF4-FFF2-40B4-BE49-F238E27FC236}">
              <a16:creationId xmlns:a16="http://schemas.microsoft.com/office/drawing/2014/main" id="{2C043241-BDAF-4120-BF25-0413B77E19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24" name="Text Box 1">
          <a:extLst>
            <a:ext uri="{FF2B5EF4-FFF2-40B4-BE49-F238E27FC236}">
              <a16:creationId xmlns:a16="http://schemas.microsoft.com/office/drawing/2014/main" id="{4150E614-7F97-4D97-ACEC-C03D9535BC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25" name="Text Box 1">
          <a:extLst>
            <a:ext uri="{FF2B5EF4-FFF2-40B4-BE49-F238E27FC236}">
              <a16:creationId xmlns:a16="http://schemas.microsoft.com/office/drawing/2014/main" id="{02CE833D-87AA-4F61-8806-37ECAC6A1C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6" name="Text Box 1">
          <a:extLst>
            <a:ext uri="{FF2B5EF4-FFF2-40B4-BE49-F238E27FC236}">
              <a16:creationId xmlns:a16="http://schemas.microsoft.com/office/drawing/2014/main" id="{E84149A6-93B0-410C-96F7-7B256812BE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7" name="Text Box 1">
          <a:extLst>
            <a:ext uri="{FF2B5EF4-FFF2-40B4-BE49-F238E27FC236}">
              <a16:creationId xmlns:a16="http://schemas.microsoft.com/office/drawing/2014/main" id="{094973AA-00F8-46E1-8021-D63B96A3E1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8" name="Text Box 1">
          <a:extLst>
            <a:ext uri="{FF2B5EF4-FFF2-40B4-BE49-F238E27FC236}">
              <a16:creationId xmlns:a16="http://schemas.microsoft.com/office/drawing/2014/main" id="{D2B2F05D-6FAF-4B12-A649-8594DE822A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29" name="Text Box 1">
          <a:extLst>
            <a:ext uri="{FF2B5EF4-FFF2-40B4-BE49-F238E27FC236}">
              <a16:creationId xmlns:a16="http://schemas.microsoft.com/office/drawing/2014/main" id="{586ACF07-A8A7-42C5-A287-8395382CED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30" name="Text Box 1">
          <a:extLst>
            <a:ext uri="{FF2B5EF4-FFF2-40B4-BE49-F238E27FC236}">
              <a16:creationId xmlns:a16="http://schemas.microsoft.com/office/drawing/2014/main" id="{DBC5B166-FF2F-4FE1-B750-03F2DE6AF7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31" name="Text Box 1">
          <a:extLst>
            <a:ext uri="{FF2B5EF4-FFF2-40B4-BE49-F238E27FC236}">
              <a16:creationId xmlns:a16="http://schemas.microsoft.com/office/drawing/2014/main" id="{85FEC7FE-365F-47D6-A54C-8EEE751CBAB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32" name="Text Box 1">
          <a:extLst>
            <a:ext uri="{FF2B5EF4-FFF2-40B4-BE49-F238E27FC236}">
              <a16:creationId xmlns:a16="http://schemas.microsoft.com/office/drawing/2014/main" id="{642237CC-12A9-4810-8D24-61D16C0E7C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33" name="Text Box 1">
          <a:extLst>
            <a:ext uri="{FF2B5EF4-FFF2-40B4-BE49-F238E27FC236}">
              <a16:creationId xmlns:a16="http://schemas.microsoft.com/office/drawing/2014/main" id="{9C990C05-C1BE-4C6F-B8B7-2F18B7BEAE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34" name="Text Box 1">
          <a:extLst>
            <a:ext uri="{FF2B5EF4-FFF2-40B4-BE49-F238E27FC236}">
              <a16:creationId xmlns:a16="http://schemas.microsoft.com/office/drawing/2014/main" id="{2344AA75-4399-40A6-B824-848CB3A4AF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35" name="Text Box 1">
          <a:extLst>
            <a:ext uri="{FF2B5EF4-FFF2-40B4-BE49-F238E27FC236}">
              <a16:creationId xmlns:a16="http://schemas.microsoft.com/office/drawing/2014/main" id="{8DF44B42-8E3E-4982-A477-7A2569B31D3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36" name="Text Box 1">
          <a:extLst>
            <a:ext uri="{FF2B5EF4-FFF2-40B4-BE49-F238E27FC236}">
              <a16:creationId xmlns:a16="http://schemas.microsoft.com/office/drawing/2014/main" id="{F391EF19-EBB9-4FBC-B20A-BAF2E53057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737" name="Text Box 1">
          <a:extLst>
            <a:ext uri="{FF2B5EF4-FFF2-40B4-BE49-F238E27FC236}">
              <a16:creationId xmlns:a16="http://schemas.microsoft.com/office/drawing/2014/main" id="{3CBED01B-6D02-4044-BE98-E84A1EB92B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38" name="Text Box 1">
          <a:extLst>
            <a:ext uri="{FF2B5EF4-FFF2-40B4-BE49-F238E27FC236}">
              <a16:creationId xmlns:a16="http://schemas.microsoft.com/office/drawing/2014/main" id="{A8CC702C-8A36-4DDE-BD2F-0400BAA548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39" name="Text Box 1">
          <a:extLst>
            <a:ext uri="{FF2B5EF4-FFF2-40B4-BE49-F238E27FC236}">
              <a16:creationId xmlns:a16="http://schemas.microsoft.com/office/drawing/2014/main" id="{B11CBDF0-06D9-4CC8-ACEE-DDCD6A00E7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40" name="Text Box 1">
          <a:extLst>
            <a:ext uri="{FF2B5EF4-FFF2-40B4-BE49-F238E27FC236}">
              <a16:creationId xmlns:a16="http://schemas.microsoft.com/office/drawing/2014/main" id="{0B3EEAE1-137B-4136-B949-2576D8A80D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41" name="Text Box 1">
          <a:extLst>
            <a:ext uri="{FF2B5EF4-FFF2-40B4-BE49-F238E27FC236}">
              <a16:creationId xmlns:a16="http://schemas.microsoft.com/office/drawing/2014/main" id="{A38F72C4-394C-49C7-9B6A-E89BE6A0B8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42" name="Text Box 1">
          <a:extLst>
            <a:ext uri="{FF2B5EF4-FFF2-40B4-BE49-F238E27FC236}">
              <a16:creationId xmlns:a16="http://schemas.microsoft.com/office/drawing/2014/main" id="{B194A194-0F4F-4557-95FB-47880F53BA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43" name="Text Box 1">
          <a:extLst>
            <a:ext uri="{FF2B5EF4-FFF2-40B4-BE49-F238E27FC236}">
              <a16:creationId xmlns:a16="http://schemas.microsoft.com/office/drawing/2014/main" id="{FEF67EDC-4FC9-4DD1-B061-7F12469511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44" name="Text Box 1">
          <a:extLst>
            <a:ext uri="{FF2B5EF4-FFF2-40B4-BE49-F238E27FC236}">
              <a16:creationId xmlns:a16="http://schemas.microsoft.com/office/drawing/2014/main" id="{95675F5A-5C16-4FAF-B21A-06C65AA9AE8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45" name="Text Box 1">
          <a:extLst>
            <a:ext uri="{FF2B5EF4-FFF2-40B4-BE49-F238E27FC236}">
              <a16:creationId xmlns:a16="http://schemas.microsoft.com/office/drawing/2014/main" id="{64089D8A-81BC-40A0-9D33-D2EC36B846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46" name="Text Box 1">
          <a:extLst>
            <a:ext uri="{FF2B5EF4-FFF2-40B4-BE49-F238E27FC236}">
              <a16:creationId xmlns:a16="http://schemas.microsoft.com/office/drawing/2014/main" id="{A1094C33-D7F1-42BB-8F65-F2A350FE65D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47" name="Text Box 1">
          <a:extLst>
            <a:ext uri="{FF2B5EF4-FFF2-40B4-BE49-F238E27FC236}">
              <a16:creationId xmlns:a16="http://schemas.microsoft.com/office/drawing/2014/main" id="{B53B9D0D-6BC2-4291-9AAC-8463C6429C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48" name="Text Box 1">
          <a:extLst>
            <a:ext uri="{FF2B5EF4-FFF2-40B4-BE49-F238E27FC236}">
              <a16:creationId xmlns:a16="http://schemas.microsoft.com/office/drawing/2014/main" id="{D67410FC-907F-4BE7-A87E-1D8BC8BAF1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49" name="Text Box 1">
          <a:extLst>
            <a:ext uri="{FF2B5EF4-FFF2-40B4-BE49-F238E27FC236}">
              <a16:creationId xmlns:a16="http://schemas.microsoft.com/office/drawing/2014/main" id="{F741B88B-24FB-42D9-BC53-C7211ABA60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0" name="Text Box 1">
          <a:extLst>
            <a:ext uri="{FF2B5EF4-FFF2-40B4-BE49-F238E27FC236}">
              <a16:creationId xmlns:a16="http://schemas.microsoft.com/office/drawing/2014/main" id="{897DD241-4851-47C1-9132-9E56B77E20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1" name="Text Box 1">
          <a:extLst>
            <a:ext uri="{FF2B5EF4-FFF2-40B4-BE49-F238E27FC236}">
              <a16:creationId xmlns:a16="http://schemas.microsoft.com/office/drawing/2014/main" id="{CC032B7C-395F-4163-8C79-0C43335A4D8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2" name="Text Box 1">
          <a:extLst>
            <a:ext uri="{FF2B5EF4-FFF2-40B4-BE49-F238E27FC236}">
              <a16:creationId xmlns:a16="http://schemas.microsoft.com/office/drawing/2014/main" id="{101028BD-8681-4D8B-BFC6-7382CEBB60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3" name="Text Box 1">
          <a:extLst>
            <a:ext uri="{FF2B5EF4-FFF2-40B4-BE49-F238E27FC236}">
              <a16:creationId xmlns:a16="http://schemas.microsoft.com/office/drawing/2014/main" id="{54ADA519-1185-4FB1-B313-9D8E611248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54" name="Text Box 1">
          <a:extLst>
            <a:ext uri="{FF2B5EF4-FFF2-40B4-BE49-F238E27FC236}">
              <a16:creationId xmlns:a16="http://schemas.microsoft.com/office/drawing/2014/main" id="{9FA28959-2942-4FCE-BA43-5F48E722D9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55" name="Text Box 1">
          <a:extLst>
            <a:ext uri="{FF2B5EF4-FFF2-40B4-BE49-F238E27FC236}">
              <a16:creationId xmlns:a16="http://schemas.microsoft.com/office/drawing/2014/main" id="{FE17BEE0-5B55-45D3-93B0-5366221486D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56" name="Text Box 1">
          <a:extLst>
            <a:ext uri="{FF2B5EF4-FFF2-40B4-BE49-F238E27FC236}">
              <a16:creationId xmlns:a16="http://schemas.microsoft.com/office/drawing/2014/main" id="{58138D80-92D9-4C6C-8A1F-0071D3A14E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57" name="Text Box 1">
          <a:extLst>
            <a:ext uri="{FF2B5EF4-FFF2-40B4-BE49-F238E27FC236}">
              <a16:creationId xmlns:a16="http://schemas.microsoft.com/office/drawing/2014/main" id="{796BF2B0-20D9-4A7A-B696-9F90F2AF38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8" name="Text Box 1">
          <a:extLst>
            <a:ext uri="{FF2B5EF4-FFF2-40B4-BE49-F238E27FC236}">
              <a16:creationId xmlns:a16="http://schemas.microsoft.com/office/drawing/2014/main" id="{54C0E488-AA28-415D-A3D2-CF97B609CF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59" name="Text Box 1">
          <a:extLst>
            <a:ext uri="{FF2B5EF4-FFF2-40B4-BE49-F238E27FC236}">
              <a16:creationId xmlns:a16="http://schemas.microsoft.com/office/drawing/2014/main" id="{06893453-7379-4BE5-BC75-C8C0D7DFB7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60" name="Text Box 1">
          <a:extLst>
            <a:ext uri="{FF2B5EF4-FFF2-40B4-BE49-F238E27FC236}">
              <a16:creationId xmlns:a16="http://schemas.microsoft.com/office/drawing/2014/main" id="{7AEBB58E-8443-4AD9-B1E7-E780DA4062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61" name="Text Box 1">
          <a:extLst>
            <a:ext uri="{FF2B5EF4-FFF2-40B4-BE49-F238E27FC236}">
              <a16:creationId xmlns:a16="http://schemas.microsoft.com/office/drawing/2014/main" id="{462C0A5E-B58C-4D6D-BB6E-9F6220FBB2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2" name="Text Box 1">
          <a:extLst>
            <a:ext uri="{FF2B5EF4-FFF2-40B4-BE49-F238E27FC236}">
              <a16:creationId xmlns:a16="http://schemas.microsoft.com/office/drawing/2014/main" id="{3F3E7286-E8C4-4D1B-9D22-638482AB5C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3" name="Text Box 1">
          <a:extLst>
            <a:ext uri="{FF2B5EF4-FFF2-40B4-BE49-F238E27FC236}">
              <a16:creationId xmlns:a16="http://schemas.microsoft.com/office/drawing/2014/main" id="{7C8A1224-0260-42A8-A9D1-0A61374DCE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4" name="Text Box 1">
          <a:extLst>
            <a:ext uri="{FF2B5EF4-FFF2-40B4-BE49-F238E27FC236}">
              <a16:creationId xmlns:a16="http://schemas.microsoft.com/office/drawing/2014/main" id="{C7523DF3-5B5F-496C-A808-CF4ABB1DAD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5" name="Text Box 1">
          <a:extLst>
            <a:ext uri="{FF2B5EF4-FFF2-40B4-BE49-F238E27FC236}">
              <a16:creationId xmlns:a16="http://schemas.microsoft.com/office/drawing/2014/main" id="{F11E2644-0DC0-4825-8C80-4E370D47DB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6" name="Text Box 1">
          <a:extLst>
            <a:ext uri="{FF2B5EF4-FFF2-40B4-BE49-F238E27FC236}">
              <a16:creationId xmlns:a16="http://schemas.microsoft.com/office/drawing/2014/main" id="{30633DD3-0452-4181-AE54-95CA0472EF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7" name="Text Box 1">
          <a:extLst>
            <a:ext uri="{FF2B5EF4-FFF2-40B4-BE49-F238E27FC236}">
              <a16:creationId xmlns:a16="http://schemas.microsoft.com/office/drawing/2014/main" id="{756C72F1-051B-43EE-B360-4C3FBA765C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8" name="Text Box 1">
          <a:extLst>
            <a:ext uri="{FF2B5EF4-FFF2-40B4-BE49-F238E27FC236}">
              <a16:creationId xmlns:a16="http://schemas.microsoft.com/office/drawing/2014/main" id="{7F430885-AD45-4680-87BB-1F43128EFC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69" name="Text Box 1">
          <a:extLst>
            <a:ext uri="{FF2B5EF4-FFF2-40B4-BE49-F238E27FC236}">
              <a16:creationId xmlns:a16="http://schemas.microsoft.com/office/drawing/2014/main" id="{005C183D-9D5B-4489-BC3B-B6E4CB70C1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0" name="Text Box 1">
          <a:extLst>
            <a:ext uri="{FF2B5EF4-FFF2-40B4-BE49-F238E27FC236}">
              <a16:creationId xmlns:a16="http://schemas.microsoft.com/office/drawing/2014/main" id="{A1F24041-1728-4632-B11B-B6D40ECF85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1" name="Text Box 1">
          <a:extLst>
            <a:ext uri="{FF2B5EF4-FFF2-40B4-BE49-F238E27FC236}">
              <a16:creationId xmlns:a16="http://schemas.microsoft.com/office/drawing/2014/main" id="{1E3BAF23-8A10-47D8-8B96-8670BFF4FE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2" name="Text Box 1">
          <a:extLst>
            <a:ext uri="{FF2B5EF4-FFF2-40B4-BE49-F238E27FC236}">
              <a16:creationId xmlns:a16="http://schemas.microsoft.com/office/drawing/2014/main" id="{F154EF55-4190-4EBD-982F-9F2C32961F3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3" name="Text Box 1">
          <a:extLst>
            <a:ext uri="{FF2B5EF4-FFF2-40B4-BE49-F238E27FC236}">
              <a16:creationId xmlns:a16="http://schemas.microsoft.com/office/drawing/2014/main" id="{6CF3C28D-EB73-47F0-A980-C4DC79D569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4" name="Text Box 1">
          <a:extLst>
            <a:ext uri="{FF2B5EF4-FFF2-40B4-BE49-F238E27FC236}">
              <a16:creationId xmlns:a16="http://schemas.microsoft.com/office/drawing/2014/main" id="{5DF05E0B-24E5-479D-ABCD-C1E06B0470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5" name="Text Box 1">
          <a:extLst>
            <a:ext uri="{FF2B5EF4-FFF2-40B4-BE49-F238E27FC236}">
              <a16:creationId xmlns:a16="http://schemas.microsoft.com/office/drawing/2014/main" id="{2F62E3D0-0602-4481-9177-C213AB1580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6" name="Text Box 1">
          <a:extLst>
            <a:ext uri="{FF2B5EF4-FFF2-40B4-BE49-F238E27FC236}">
              <a16:creationId xmlns:a16="http://schemas.microsoft.com/office/drawing/2014/main" id="{33F4134F-02FC-472B-A53D-CBC1FCB46F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777" name="Text Box 1">
          <a:extLst>
            <a:ext uri="{FF2B5EF4-FFF2-40B4-BE49-F238E27FC236}">
              <a16:creationId xmlns:a16="http://schemas.microsoft.com/office/drawing/2014/main" id="{8C8CEC93-4DA7-4213-80E1-9105472045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78" name="Text Box 1">
          <a:extLst>
            <a:ext uri="{FF2B5EF4-FFF2-40B4-BE49-F238E27FC236}">
              <a16:creationId xmlns:a16="http://schemas.microsoft.com/office/drawing/2014/main" id="{6CD4EDEB-3CB3-4F71-9713-7185A19250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79" name="Text Box 1">
          <a:extLst>
            <a:ext uri="{FF2B5EF4-FFF2-40B4-BE49-F238E27FC236}">
              <a16:creationId xmlns:a16="http://schemas.microsoft.com/office/drawing/2014/main" id="{C8862172-3FBB-4AF5-B6DE-81DA44AD48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80" name="Text Box 1">
          <a:extLst>
            <a:ext uri="{FF2B5EF4-FFF2-40B4-BE49-F238E27FC236}">
              <a16:creationId xmlns:a16="http://schemas.microsoft.com/office/drawing/2014/main" id="{3C1A07E9-A25C-4A82-BB67-B0E02831C1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81" name="Text Box 1">
          <a:extLst>
            <a:ext uri="{FF2B5EF4-FFF2-40B4-BE49-F238E27FC236}">
              <a16:creationId xmlns:a16="http://schemas.microsoft.com/office/drawing/2014/main" id="{99DCB4DC-6C4E-4320-96DB-172BDCF09A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82" name="Text Box 1">
          <a:extLst>
            <a:ext uri="{FF2B5EF4-FFF2-40B4-BE49-F238E27FC236}">
              <a16:creationId xmlns:a16="http://schemas.microsoft.com/office/drawing/2014/main" id="{F621CC99-F44C-4A7E-B350-763FABDA1A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83" name="Text Box 1">
          <a:extLst>
            <a:ext uri="{FF2B5EF4-FFF2-40B4-BE49-F238E27FC236}">
              <a16:creationId xmlns:a16="http://schemas.microsoft.com/office/drawing/2014/main" id="{6E56B3CB-80EB-4A58-B8F3-1CBD10B21B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84" name="Text Box 1">
          <a:extLst>
            <a:ext uri="{FF2B5EF4-FFF2-40B4-BE49-F238E27FC236}">
              <a16:creationId xmlns:a16="http://schemas.microsoft.com/office/drawing/2014/main" id="{B2E79B6A-5B02-41E5-9DAB-0272DDC2B1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85" name="Text Box 1">
          <a:extLst>
            <a:ext uri="{FF2B5EF4-FFF2-40B4-BE49-F238E27FC236}">
              <a16:creationId xmlns:a16="http://schemas.microsoft.com/office/drawing/2014/main" id="{5EE6BA4A-F96A-44CB-BBCE-010D35B7FD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86" name="Text Box 1">
          <a:extLst>
            <a:ext uri="{FF2B5EF4-FFF2-40B4-BE49-F238E27FC236}">
              <a16:creationId xmlns:a16="http://schemas.microsoft.com/office/drawing/2014/main" id="{B50C2EBB-19CF-4036-BCC2-07BEBE6584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87" name="Text Box 1">
          <a:extLst>
            <a:ext uri="{FF2B5EF4-FFF2-40B4-BE49-F238E27FC236}">
              <a16:creationId xmlns:a16="http://schemas.microsoft.com/office/drawing/2014/main" id="{2420E8D7-2ED5-46BB-89A5-FD9BD77BED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88" name="Text Box 1">
          <a:extLst>
            <a:ext uri="{FF2B5EF4-FFF2-40B4-BE49-F238E27FC236}">
              <a16:creationId xmlns:a16="http://schemas.microsoft.com/office/drawing/2014/main" id="{D6FA5612-34B1-4142-9977-72920403F2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89" name="Text Box 1">
          <a:extLst>
            <a:ext uri="{FF2B5EF4-FFF2-40B4-BE49-F238E27FC236}">
              <a16:creationId xmlns:a16="http://schemas.microsoft.com/office/drawing/2014/main" id="{C42FC564-A463-4282-A658-B2DE723360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0" name="Text Box 1">
          <a:extLst>
            <a:ext uri="{FF2B5EF4-FFF2-40B4-BE49-F238E27FC236}">
              <a16:creationId xmlns:a16="http://schemas.microsoft.com/office/drawing/2014/main" id="{717E00D0-768D-43AE-B718-8D86A9EBF6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1" name="Text Box 1">
          <a:extLst>
            <a:ext uri="{FF2B5EF4-FFF2-40B4-BE49-F238E27FC236}">
              <a16:creationId xmlns:a16="http://schemas.microsoft.com/office/drawing/2014/main" id="{9B88B30B-0E0A-414B-A825-367D2CE813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2" name="Text Box 1">
          <a:extLst>
            <a:ext uri="{FF2B5EF4-FFF2-40B4-BE49-F238E27FC236}">
              <a16:creationId xmlns:a16="http://schemas.microsoft.com/office/drawing/2014/main" id="{7DF0FC82-102A-4CA5-8169-4FEFBD7D36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3" name="Text Box 1">
          <a:extLst>
            <a:ext uri="{FF2B5EF4-FFF2-40B4-BE49-F238E27FC236}">
              <a16:creationId xmlns:a16="http://schemas.microsoft.com/office/drawing/2014/main" id="{817B67C7-1E3D-4C5B-818A-3759F506274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94" name="Text Box 1">
          <a:extLst>
            <a:ext uri="{FF2B5EF4-FFF2-40B4-BE49-F238E27FC236}">
              <a16:creationId xmlns:a16="http://schemas.microsoft.com/office/drawing/2014/main" id="{4956C876-270E-429D-A455-BA4BD81E08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95" name="Text Box 1">
          <a:extLst>
            <a:ext uri="{FF2B5EF4-FFF2-40B4-BE49-F238E27FC236}">
              <a16:creationId xmlns:a16="http://schemas.microsoft.com/office/drawing/2014/main" id="{34361B9C-8A57-49B0-A7FE-910396A1944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796" name="Text Box 1">
          <a:extLst>
            <a:ext uri="{FF2B5EF4-FFF2-40B4-BE49-F238E27FC236}">
              <a16:creationId xmlns:a16="http://schemas.microsoft.com/office/drawing/2014/main" id="{AC3EAB50-1F96-4721-9C08-4B31CD192E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797" name="Text Box 1">
          <a:extLst>
            <a:ext uri="{FF2B5EF4-FFF2-40B4-BE49-F238E27FC236}">
              <a16:creationId xmlns:a16="http://schemas.microsoft.com/office/drawing/2014/main" id="{93FC1852-1B62-47F9-BE54-AF7EE0CA6A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8" name="Text Box 1">
          <a:extLst>
            <a:ext uri="{FF2B5EF4-FFF2-40B4-BE49-F238E27FC236}">
              <a16:creationId xmlns:a16="http://schemas.microsoft.com/office/drawing/2014/main" id="{A915A837-25CC-4017-95F8-5EB564C61E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799" name="Text Box 1">
          <a:extLst>
            <a:ext uri="{FF2B5EF4-FFF2-40B4-BE49-F238E27FC236}">
              <a16:creationId xmlns:a16="http://schemas.microsoft.com/office/drawing/2014/main" id="{7119CC2A-3BD9-4B30-A64B-F172093BAA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0" name="Text Box 1">
          <a:extLst>
            <a:ext uri="{FF2B5EF4-FFF2-40B4-BE49-F238E27FC236}">
              <a16:creationId xmlns:a16="http://schemas.microsoft.com/office/drawing/2014/main" id="{28BFD35F-72CD-48DA-B7EF-29441BDF7FE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1" name="Text Box 1">
          <a:extLst>
            <a:ext uri="{FF2B5EF4-FFF2-40B4-BE49-F238E27FC236}">
              <a16:creationId xmlns:a16="http://schemas.microsoft.com/office/drawing/2014/main" id="{60C5E38F-2E83-4DB5-B61F-7EDB1A7E03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02" name="Text Box 1">
          <a:extLst>
            <a:ext uri="{FF2B5EF4-FFF2-40B4-BE49-F238E27FC236}">
              <a16:creationId xmlns:a16="http://schemas.microsoft.com/office/drawing/2014/main" id="{79202A36-8326-4F62-A7B5-CA8E3A438B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03" name="Text Box 1">
          <a:extLst>
            <a:ext uri="{FF2B5EF4-FFF2-40B4-BE49-F238E27FC236}">
              <a16:creationId xmlns:a16="http://schemas.microsoft.com/office/drawing/2014/main" id="{ECA218FC-6CEA-4CA8-A1D4-1D3A680B40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04" name="Text Box 1">
          <a:extLst>
            <a:ext uri="{FF2B5EF4-FFF2-40B4-BE49-F238E27FC236}">
              <a16:creationId xmlns:a16="http://schemas.microsoft.com/office/drawing/2014/main" id="{43EFD70C-C2FD-45B8-AF9C-3ED6FC702C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05" name="Text Box 1">
          <a:extLst>
            <a:ext uri="{FF2B5EF4-FFF2-40B4-BE49-F238E27FC236}">
              <a16:creationId xmlns:a16="http://schemas.microsoft.com/office/drawing/2014/main" id="{E02F0FA4-4EDB-4A31-8023-F4A16E43AC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6" name="Text Box 1">
          <a:extLst>
            <a:ext uri="{FF2B5EF4-FFF2-40B4-BE49-F238E27FC236}">
              <a16:creationId xmlns:a16="http://schemas.microsoft.com/office/drawing/2014/main" id="{EE99B4CF-D150-464F-A69C-C10BD6F1E9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7" name="Text Box 1">
          <a:extLst>
            <a:ext uri="{FF2B5EF4-FFF2-40B4-BE49-F238E27FC236}">
              <a16:creationId xmlns:a16="http://schemas.microsoft.com/office/drawing/2014/main" id="{9FF6ABC9-4289-4B02-917A-09EA213873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8" name="Text Box 1">
          <a:extLst>
            <a:ext uri="{FF2B5EF4-FFF2-40B4-BE49-F238E27FC236}">
              <a16:creationId xmlns:a16="http://schemas.microsoft.com/office/drawing/2014/main" id="{5C62F9C4-59A4-40A7-A5C3-CA0C71DC19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09" name="Text Box 1">
          <a:extLst>
            <a:ext uri="{FF2B5EF4-FFF2-40B4-BE49-F238E27FC236}">
              <a16:creationId xmlns:a16="http://schemas.microsoft.com/office/drawing/2014/main" id="{9D35BBD0-D167-4EEE-8FA6-1687C844AA8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10" name="Text Box 1">
          <a:extLst>
            <a:ext uri="{FF2B5EF4-FFF2-40B4-BE49-F238E27FC236}">
              <a16:creationId xmlns:a16="http://schemas.microsoft.com/office/drawing/2014/main" id="{4B39AA18-4F84-4F24-AD90-EEDDCEE031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11" name="Text Box 1">
          <a:extLst>
            <a:ext uri="{FF2B5EF4-FFF2-40B4-BE49-F238E27FC236}">
              <a16:creationId xmlns:a16="http://schemas.microsoft.com/office/drawing/2014/main" id="{2ED680CA-5002-4E18-B772-352B02F247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12" name="Text Box 1">
          <a:extLst>
            <a:ext uri="{FF2B5EF4-FFF2-40B4-BE49-F238E27FC236}">
              <a16:creationId xmlns:a16="http://schemas.microsoft.com/office/drawing/2014/main" id="{DC7B5CBB-2329-4E72-9753-87BF4F0390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13" name="Text Box 1">
          <a:extLst>
            <a:ext uri="{FF2B5EF4-FFF2-40B4-BE49-F238E27FC236}">
              <a16:creationId xmlns:a16="http://schemas.microsoft.com/office/drawing/2014/main" id="{D549685E-9440-4225-8836-2935B59BE8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14" name="Text Box 1">
          <a:extLst>
            <a:ext uri="{FF2B5EF4-FFF2-40B4-BE49-F238E27FC236}">
              <a16:creationId xmlns:a16="http://schemas.microsoft.com/office/drawing/2014/main" id="{01CC64F1-4D0D-45D4-B391-87722404E7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15" name="Text Box 1">
          <a:extLst>
            <a:ext uri="{FF2B5EF4-FFF2-40B4-BE49-F238E27FC236}">
              <a16:creationId xmlns:a16="http://schemas.microsoft.com/office/drawing/2014/main" id="{783CB2FD-394D-4138-A20D-1E0010A5CE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16" name="Text Box 1">
          <a:extLst>
            <a:ext uri="{FF2B5EF4-FFF2-40B4-BE49-F238E27FC236}">
              <a16:creationId xmlns:a16="http://schemas.microsoft.com/office/drawing/2014/main" id="{F9C293B6-ED13-422D-BB9A-367AD11CF1D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17" name="Text Box 1">
          <a:extLst>
            <a:ext uri="{FF2B5EF4-FFF2-40B4-BE49-F238E27FC236}">
              <a16:creationId xmlns:a16="http://schemas.microsoft.com/office/drawing/2014/main" id="{859B0D68-0545-4B4C-90A3-99661F2B1D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18" name="Text Box 1">
          <a:extLst>
            <a:ext uri="{FF2B5EF4-FFF2-40B4-BE49-F238E27FC236}">
              <a16:creationId xmlns:a16="http://schemas.microsoft.com/office/drawing/2014/main" id="{2958AFB8-2203-4178-82C9-662E461FAA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19" name="Text Box 1">
          <a:extLst>
            <a:ext uri="{FF2B5EF4-FFF2-40B4-BE49-F238E27FC236}">
              <a16:creationId xmlns:a16="http://schemas.microsoft.com/office/drawing/2014/main" id="{05F8338F-A361-4825-A14F-CA742C2415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20" name="Text Box 1">
          <a:extLst>
            <a:ext uri="{FF2B5EF4-FFF2-40B4-BE49-F238E27FC236}">
              <a16:creationId xmlns:a16="http://schemas.microsoft.com/office/drawing/2014/main" id="{3904C002-B9DB-4335-B878-05CE1D47A22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21" name="Text Box 1">
          <a:extLst>
            <a:ext uri="{FF2B5EF4-FFF2-40B4-BE49-F238E27FC236}">
              <a16:creationId xmlns:a16="http://schemas.microsoft.com/office/drawing/2014/main" id="{B6BBB72F-A92C-4FBC-8A48-A5E360A2FD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822" name="Text Box 1">
          <a:extLst>
            <a:ext uri="{FF2B5EF4-FFF2-40B4-BE49-F238E27FC236}">
              <a16:creationId xmlns:a16="http://schemas.microsoft.com/office/drawing/2014/main" id="{1AF376AC-23DB-47A5-A721-C887104267B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823" name="Text Box 1">
          <a:extLst>
            <a:ext uri="{FF2B5EF4-FFF2-40B4-BE49-F238E27FC236}">
              <a16:creationId xmlns:a16="http://schemas.microsoft.com/office/drawing/2014/main" id="{C1198095-B867-4946-8DC9-C3E92B7F23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824" name="Text Box 1">
          <a:extLst>
            <a:ext uri="{FF2B5EF4-FFF2-40B4-BE49-F238E27FC236}">
              <a16:creationId xmlns:a16="http://schemas.microsoft.com/office/drawing/2014/main" id="{D9AA785C-AA67-4917-86CE-F0A016D72D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825" name="Text Box 1">
          <a:extLst>
            <a:ext uri="{FF2B5EF4-FFF2-40B4-BE49-F238E27FC236}">
              <a16:creationId xmlns:a16="http://schemas.microsoft.com/office/drawing/2014/main" id="{B8E62CE0-1985-44C1-AD9D-EB603B280A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26" name="Text Box 1">
          <a:extLst>
            <a:ext uri="{FF2B5EF4-FFF2-40B4-BE49-F238E27FC236}">
              <a16:creationId xmlns:a16="http://schemas.microsoft.com/office/drawing/2014/main" id="{AA81C2F6-00FF-4D34-8A73-FE937ED9AA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27" name="Text Box 1">
          <a:extLst>
            <a:ext uri="{FF2B5EF4-FFF2-40B4-BE49-F238E27FC236}">
              <a16:creationId xmlns:a16="http://schemas.microsoft.com/office/drawing/2014/main" id="{D5CB0F80-5B5B-407E-B491-C54366CF869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28" name="Text Box 1">
          <a:extLst>
            <a:ext uri="{FF2B5EF4-FFF2-40B4-BE49-F238E27FC236}">
              <a16:creationId xmlns:a16="http://schemas.microsoft.com/office/drawing/2014/main" id="{4349F003-1D39-40D8-AC49-0EBA9AC0D9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29" name="Text Box 1">
          <a:extLst>
            <a:ext uri="{FF2B5EF4-FFF2-40B4-BE49-F238E27FC236}">
              <a16:creationId xmlns:a16="http://schemas.microsoft.com/office/drawing/2014/main" id="{F5721A8D-076A-4989-AB0D-D3A3A45030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30" name="Text Box 1">
          <a:extLst>
            <a:ext uri="{FF2B5EF4-FFF2-40B4-BE49-F238E27FC236}">
              <a16:creationId xmlns:a16="http://schemas.microsoft.com/office/drawing/2014/main" id="{5C965C25-8380-4049-8C5F-1600BB50FD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31" name="Text Box 1">
          <a:extLst>
            <a:ext uri="{FF2B5EF4-FFF2-40B4-BE49-F238E27FC236}">
              <a16:creationId xmlns:a16="http://schemas.microsoft.com/office/drawing/2014/main" id="{51F1C2AC-C891-4235-B403-3F73BA168F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32" name="Text Box 1">
          <a:extLst>
            <a:ext uri="{FF2B5EF4-FFF2-40B4-BE49-F238E27FC236}">
              <a16:creationId xmlns:a16="http://schemas.microsoft.com/office/drawing/2014/main" id="{60EF7BBD-6675-470F-A582-E417286B06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33" name="Text Box 1">
          <a:extLst>
            <a:ext uri="{FF2B5EF4-FFF2-40B4-BE49-F238E27FC236}">
              <a16:creationId xmlns:a16="http://schemas.microsoft.com/office/drawing/2014/main" id="{C262C225-0446-4D16-9A19-F8DC1E2349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34" name="Text Box 1">
          <a:extLst>
            <a:ext uri="{FF2B5EF4-FFF2-40B4-BE49-F238E27FC236}">
              <a16:creationId xmlns:a16="http://schemas.microsoft.com/office/drawing/2014/main" id="{5CE3A0BF-FCE3-4D3D-BC4A-CE4D10494E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35" name="Text Box 1">
          <a:extLst>
            <a:ext uri="{FF2B5EF4-FFF2-40B4-BE49-F238E27FC236}">
              <a16:creationId xmlns:a16="http://schemas.microsoft.com/office/drawing/2014/main" id="{4191D55E-237B-42CB-BF28-68E716BBB7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36" name="Text Box 1">
          <a:extLst>
            <a:ext uri="{FF2B5EF4-FFF2-40B4-BE49-F238E27FC236}">
              <a16:creationId xmlns:a16="http://schemas.microsoft.com/office/drawing/2014/main" id="{6765E7C0-EC8C-466F-80C2-EF0A98EDD6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37" name="Text Box 1">
          <a:extLst>
            <a:ext uri="{FF2B5EF4-FFF2-40B4-BE49-F238E27FC236}">
              <a16:creationId xmlns:a16="http://schemas.microsoft.com/office/drawing/2014/main" id="{60863E5C-DE9A-4FD7-9729-4066491F0E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38" name="Text Box 1">
          <a:extLst>
            <a:ext uri="{FF2B5EF4-FFF2-40B4-BE49-F238E27FC236}">
              <a16:creationId xmlns:a16="http://schemas.microsoft.com/office/drawing/2014/main" id="{58692577-783C-4EB1-8793-6800F1F1AB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39" name="Text Box 1">
          <a:extLst>
            <a:ext uri="{FF2B5EF4-FFF2-40B4-BE49-F238E27FC236}">
              <a16:creationId xmlns:a16="http://schemas.microsoft.com/office/drawing/2014/main" id="{B18FA3AB-2076-4123-B8F1-BA32721CA3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0" name="Text Box 1">
          <a:extLst>
            <a:ext uri="{FF2B5EF4-FFF2-40B4-BE49-F238E27FC236}">
              <a16:creationId xmlns:a16="http://schemas.microsoft.com/office/drawing/2014/main" id="{D75DD962-6814-47F0-8BEE-171A0BA6BB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1" name="Text Box 1">
          <a:extLst>
            <a:ext uri="{FF2B5EF4-FFF2-40B4-BE49-F238E27FC236}">
              <a16:creationId xmlns:a16="http://schemas.microsoft.com/office/drawing/2014/main" id="{AD058289-39E6-4B62-B923-A63C2DCA54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42" name="Text Box 1">
          <a:extLst>
            <a:ext uri="{FF2B5EF4-FFF2-40B4-BE49-F238E27FC236}">
              <a16:creationId xmlns:a16="http://schemas.microsoft.com/office/drawing/2014/main" id="{98B97AE0-1835-403F-8033-2FCC3C9DB7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43" name="Text Box 1">
          <a:extLst>
            <a:ext uri="{FF2B5EF4-FFF2-40B4-BE49-F238E27FC236}">
              <a16:creationId xmlns:a16="http://schemas.microsoft.com/office/drawing/2014/main" id="{FDE58CC4-299A-4846-935E-0B7E0FAF91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44" name="Text Box 1">
          <a:extLst>
            <a:ext uri="{FF2B5EF4-FFF2-40B4-BE49-F238E27FC236}">
              <a16:creationId xmlns:a16="http://schemas.microsoft.com/office/drawing/2014/main" id="{1F71D4ED-CBEB-4A81-82CF-111E05BFFD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45" name="Text Box 1">
          <a:extLst>
            <a:ext uri="{FF2B5EF4-FFF2-40B4-BE49-F238E27FC236}">
              <a16:creationId xmlns:a16="http://schemas.microsoft.com/office/drawing/2014/main" id="{C0AFA009-A0D2-407D-BCBE-F7A8E5BF4F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6" name="Text Box 1">
          <a:extLst>
            <a:ext uri="{FF2B5EF4-FFF2-40B4-BE49-F238E27FC236}">
              <a16:creationId xmlns:a16="http://schemas.microsoft.com/office/drawing/2014/main" id="{8218938E-5527-40DC-AA97-9589B300C8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7" name="Text Box 1">
          <a:extLst>
            <a:ext uri="{FF2B5EF4-FFF2-40B4-BE49-F238E27FC236}">
              <a16:creationId xmlns:a16="http://schemas.microsoft.com/office/drawing/2014/main" id="{343976B2-AFD6-423A-90CB-F4236F2385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8" name="Text Box 1">
          <a:extLst>
            <a:ext uri="{FF2B5EF4-FFF2-40B4-BE49-F238E27FC236}">
              <a16:creationId xmlns:a16="http://schemas.microsoft.com/office/drawing/2014/main" id="{9E640327-E35A-4B4F-BA9C-FF97AD04A40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49" name="Text Box 1">
          <a:extLst>
            <a:ext uri="{FF2B5EF4-FFF2-40B4-BE49-F238E27FC236}">
              <a16:creationId xmlns:a16="http://schemas.microsoft.com/office/drawing/2014/main" id="{9B94259C-C026-495F-86FC-DE65E8AB8D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0" name="Text Box 1">
          <a:extLst>
            <a:ext uri="{FF2B5EF4-FFF2-40B4-BE49-F238E27FC236}">
              <a16:creationId xmlns:a16="http://schemas.microsoft.com/office/drawing/2014/main" id="{3D98D1FF-C9CA-4D65-A619-58728D78B6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1" name="Text Box 1">
          <a:extLst>
            <a:ext uri="{FF2B5EF4-FFF2-40B4-BE49-F238E27FC236}">
              <a16:creationId xmlns:a16="http://schemas.microsoft.com/office/drawing/2014/main" id="{A29DB84A-CE64-40A6-8E97-5EAD587733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2" name="Text Box 1">
          <a:extLst>
            <a:ext uri="{FF2B5EF4-FFF2-40B4-BE49-F238E27FC236}">
              <a16:creationId xmlns:a16="http://schemas.microsoft.com/office/drawing/2014/main" id="{70863690-DBDD-4282-BA14-98281597EA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3" name="Text Box 1">
          <a:extLst>
            <a:ext uri="{FF2B5EF4-FFF2-40B4-BE49-F238E27FC236}">
              <a16:creationId xmlns:a16="http://schemas.microsoft.com/office/drawing/2014/main" id="{3A5D928C-9F5D-4371-91BE-7B6B8E2E01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4" name="Text Box 1">
          <a:extLst>
            <a:ext uri="{FF2B5EF4-FFF2-40B4-BE49-F238E27FC236}">
              <a16:creationId xmlns:a16="http://schemas.microsoft.com/office/drawing/2014/main" id="{A86853BD-2A84-45FE-967B-69FC51CDB7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5" name="Text Box 1">
          <a:extLst>
            <a:ext uri="{FF2B5EF4-FFF2-40B4-BE49-F238E27FC236}">
              <a16:creationId xmlns:a16="http://schemas.microsoft.com/office/drawing/2014/main" id="{729F68E4-CCA8-4531-AE13-C021561296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6" name="Text Box 1">
          <a:extLst>
            <a:ext uri="{FF2B5EF4-FFF2-40B4-BE49-F238E27FC236}">
              <a16:creationId xmlns:a16="http://schemas.microsoft.com/office/drawing/2014/main" id="{EDE722C1-4607-4A2D-81ED-BE3D684C82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7" name="Text Box 1">
          <a:extLst>
            <a:ext uri="{FF2B5EF4-FFF2-40B4-BE49-F238E27FC236}">
              <a16:creationId xmlns:a16="http://schemas.microsoft.com/office/drawing/2014/main" id="{F899D32F-C4D4-4352-9EB8-7050243340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8" name="Text Box 1">
          <a:extLst>
            <a:ext uri="{FF2B5EF4-FFF2-40B4-BE49-F238E27FC236}">
              <a16:creationId xmlns:a16="http://schemas.microsoft.com/office/drawing/2014/main" id="{D5A2FFE2-59CB-46B5-89AA-12FF3EBBB1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59" name="Text Box 1">
          <a:extLst>
            <a:ext uri="{FF2B5EF4-FFF2-40B4-BE49-F238E27FC236}">
              <a16:creationId xmlns:a16="http://schemas.microsoft.com/office/drawing/2014/main" id="{8BCA2A73-C36F-4774-8BE6-BE2B2AC08D1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0" name="Text Box 1">
          <a:extLst>
            <a:ext uri="{FF2B5EF4-FFF2-40B4-BE49-F238E27FC236}">
              <a16:creationId xmlns:a16="http://schemas.microsoft.com/office/drawing/2014/main" id="{7AF23DA3-1375-4177-A70A-3011790038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1" name="Text Box 1">
          <a:extLst>
            <a:ext uri="{FF2B5EF4-FFF2-40B4-BE49-F238E27FC236}">
              <a16:creationId xmlns:a16="http://schemas.microsoft.com/office/drawing/2014/main" id="{23DCBDDA-73F3-442F-9754-656BF48DD2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2" name="Text Box 1">
          <a:extLst>
            <a:ext uri="{FF2B5EF4-FFF2-40B4-BE49-F238E27FC236}">
              <a16:creationId xmlns:a16="http://schemas.microsoft.com/office/drawing/2014/main" id="{1F8C06C7-0607-4497-945B-43C50F66FD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3" name="Text Box 1">
          <a:extLst>
            <a:ext uri="{FF2B5EF4-FFF2-40B4-BE49-F238E27FC236}">
              <a16:creationId xmlns:a16="http://schemas.microsoft.com/office/drawing/2014/main" id="{6A442CB3-8BB0-46A8-AB89-42CB4F0FC9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4" name="Text Box 1">
          <a:extLst>
            <a:ext uri="{FF2B5EF4-FFF2-40B4-BE49-F238E27FC236}">
              <a16:creationId xmlns:a16="http://schemas.microsoft.com/office/drawing/2014/main" id="{EE701E21-084C-4ECB-85D7-393F90A52F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3865" name="Text Box 1">
          <a:extLst>
            <a:ext uri="{FF2B5EF4-FFF2-40B4-BE49-F238E27FC236}">
              <a16:creationId xmlns:a16="http://schemas.microsoft.com/office/drawing/2014/main" id="{3772C03D-873E-4D6E-8371-277ADC1C30F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66" name="Text Box 1">
          <a:extLst>
            <a:ext uri="{FF2B5EF4-FFF2-40B4-BE49-F238E27FC236}">
              <a16:creationId xmlns:a16="http://schemas.microsoft.com/office/drawing/2014/main" id="{2CCA38EC-14D7-4654-9653-EE02EC6545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67" name="Text Box 1">
          <a:extLst>
            <a:ext uri="{FF2B5EF4-FFF2-40B4-BE49-F238E27FC236}">
              <a16:creationId xmlns:a16="http://schemas.microsoft.com/office/drawing/2014/main" id="{C048D58B-2083-4CD7-BE32-2A2A51267A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68" name="Text Box 1">
          <a:extLst>
            <a:ext uri="{FF2B5EF4-FFF2-40B4-BE49-F238E27FC236}">
              <a16:creationId xmlns:a16="http://schemas.microsoft.com/office/drawing/2014/main" id="{042E6584-F209-42A4-B4EB-EAC578BA0B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69" name="Text Box 1">
          <a:extLst>
            <a:ext uri="{FF2B5EF4-FFF2-40B4-BE49-F238E27FC236}">
              <a16:creationId xmlns:a16="http://schemas.microsoft.com/office/drawing/2014/main" id="{DF172227-AA64-490A-A70A-DC9588AE31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0" name="Text Box 1">
          <a:extLst>
            <a:ext uri="{FF2B5EF4-FFF2-40B4-BE49-F238E27FC236}">
              <a16:creationId xmlns:a16="http://schemas.microsoft.com/office/drawing/2014/main" id="{93A90880-4004-4433-9788-473FFC9199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1" name="Text Box 1">
          <a:extLst>
            <a:ext uri="{FF2B5EF4-FFF2-40B4-BE49-F238E27FC236}">
              <a16:creationId xmlns:a16="http://schemas.microsoft.com/office/drawing/2014/main" id="{81A35924-BC56-41CD-AF11-A7EFF03726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2" name="Text Box 1">
          <a:extLst>
            <a:ext uri="{FF2B5EF4-FFF2-40B4-BE49-F238E27FC236}">
              <a16:creationId xmlns:a16="http://schemas.microsoft.com/office/drawing/2014/main" id="{79EB1E07-8E20-4320-9F45-57B706C98E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3" name="Text Box 1">
          <a:extLst>
            <a:ext uri="{FF2B5EF4-FFF2-40B4-BE49-F238E27FC236}">
              <a16:creationId xmlns:a16="http://schemas.microsoft.com/office/drawing/2014/main" id="{70F1A0F1-9DDE-40C3-9849-25F6A0692E0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74" name="Text Box 1">
          <a:extLst>
            <a:ext uri="{FF2B5EF4-FFF2-40B4-BE49-F238E27FC236}">
              <a16:creationId xmlns:a16="http://schemas.microsoft.com/office/drawing/2014/main" id="{AAEC7BBE-642B-4C87-AA2A-61DCAD303D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75" name="Text Box 1">
          <a:extLst>
            <a:ext uri="{FF2B5EF4-FFF2-40B4-BE49-F238E27FC236}">
              <a16:creationId xmlns:a16="http://schemas.microsoft.com/office/drawing/2014/main" id="{40DF01E2-F264-45EE-AF3B-325159FC1B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76" name="Text Box 1">
          <a:extLst>
            <a:ext uri="{FF2B5EF4-FFF2-40B4-BE49-F238E27FC236}">
              <a16:creationId xmlns:a16="http://schemas.microsoft.com/office/drawing/2014/main" id="{35B49D81-A9B2-4521-8B22-D1119A2223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77" name="Text Box 1">
          <a:extLst>
            <a:ext uri="{FF2B5EF4-FFF2-40B4-BE49-F238E27FC236}">
              <a16:creationId xmlns:a16="http://schemas.microsoft.com/office/drawing/2014/main" id="{71420736-48B3-419A-9508-87BCBAA44E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8" name="Text Box 1">
          <a:extLst>
            <a:ext uri="{FF2B5EF4-FFF2-40B4-BE49-F238E27FC236}">
              <a16:creationId xmlns:a16="http://schemas.microsoft.com/office/drawing/2014/main" id="{A1159E5A-7243-4807-94F9-E0261A048D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79" name="Text Box 1">
          <a:extLst>
            <a:ext uri="{FF2B5EF4-FFF2-40B4-BE49-F238E27FC236}">
              <a16:creationId xmlns:a16="http://schemas.microsoft.com/office/drawing/2014/main" id="{54A37FBF-2743-43E8-A8BF-F9C7431790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0" name="Text Box 1">
          <a:extLst>
            <a:ext uri="{FF2B5EF4-FFF2-40B4-BE49-F238E27FC236}">
              <a16:creationId xmlns:a16="http://schemas.microsoft.com/office/drawing/2014/main" id="{C91A03E6-7E46-4D51-9CC9-AF3AD67A4F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1" name="Text Box 1">
          <a:extLst>
            <a:ext uri="{FF2B5EF4-FFF2-40B4-BE49-F238E27FC236}">
              <a16:creationId xmlns:a16="http://schemas.microsoft.com/office/drawing/2014/main" id="{31FC0AB3-F676-4749-8874-0841F54621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82" name="Text Box 1">
          <a:extLst>
            <a:ext uri="{FF2B5EF4-FFF2-40B4-BE49-F238E27FC236}">
              <a16:creationId xmlns:a16="http://schemas.microsoft.com/office/drawing/2014/main" id="{506BC437-75C5-40C5-978A-7585E5E843F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83" name="Text Box 1">
          <a:extLst>
            <a:ext uri="{FF2B5EF4-FFF2-40B4-BE49-F238E27FC236}">
              <a16:creationId xmlns:a16="http://schemas.microsoft.com/office/drawing/2014/main" id="{5DA0CF6C-CA0F-4E25-A747-3F876E5D76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84" name="Text Box 1">
          <a:extLst>
            <a:ext uri="{FF2B5EF4-FFF2-40B4-BE49-F238E27FC236}">
              <a16:creationId xmlns:a16="http://schemas.microsoft.com/office/drawing/2014/main" id="{766D88E0-0CD4-44BD-AD32-1210E37033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85" name="Text Box 1">
          <a:extLst>
            <a:ext uri="{FF2B5EF4-FFF2-40B4-BE49-F238E27FC236}">
              <a16:creationId xmlns:a16="http://schemas.microsoft.com/office/drawing/2014/main" id="{818FBDEA-62A6-4497-BF9E-ADF6B0A437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6" name="Text Box 1">
          <a:extLst>
            <a:ext uri="{FF2B5EF4-FFF2-40B4-BE49-F238E27FC236}">
              <a16:creationId xmlns:a16="http://schemas.microsoft.com/office/drawing/2014/main" id="{85234396-976E-4F71-8CDB-3C587352C2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7" name="Text Box 1">
          <a:extLst>
            <a:ext uri="{FF2B5EF4-FFF2-40B4-BE49-F238E27FC236}">
              <a16:creationId xmlns:a16="http://schemas.microsoft.com/office/drawing/2014/main" id="{83E03E95-36E0-4C74-9983-7CDC0139CD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8" name="Text Box 1">
          <a:extLst>
            <a:ext uri="{FF2B5EF4-FFF2-40B4-BE49-F238E27FC236}">
              <a16:creationId xmlns:a16="http://schemas.microsoft.com/office/drawing/2014/main" id="{D9697E87-AD25-409F-943B-E044CFB292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89" name="Text Box 1">
          <a:extLst>
            <a:ext uri="{FF2B5EF4-FFF2-40B4-BE49-F238E27FC236}">
              <a16:creationId xmlns:a16="http://schemas.microsoft.com/office/drawing/2014/main" id="{76B4546D-CF85-40F6-AAC1-71782C7B67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90" name="Text Box 1">
          <a:extLst>
            <a:ext uri="{FF2B5EF4-FFF2-40B4-BE49-F238E27FC236}">
              <a16:creationId xmlns:a16="http://schemas.microsoft.com/office/drawing/2014/main" id="{94F59B7D-F220-45A2-834B-59B87D6CC2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91" name="Text Box 1">
          <a:extLst>
            <a:ext uri="{FF2B5EF4-FFF2-40B4-BE49-F238E27FC236}">
              <a16:creationId xmlns:a16="http://schemas.microsoft.com/office/drawing/2014/main" id="{EFD038A0-58A2-43DD-B91E-D71F12E58C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92" name="Text Box 1">
          <a:extLst>
            <a:ext uri="{FF2B5EF4-FFF2-40B4-BE49-F238E27FC236}">
              <a16:creationId xmlns:a16="http://schemas.microsoft.com/office/drawing/2014/main" id="{F427F6BD-9060-49C1-8035-9D020EE594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93" name="Text Box 1">
          <a:extLst>
            <a:ext uri="{FF2B5EF4-FFF2-40B4-BE49-F238E27FC236}">
              <a16:creationId xmlns:a16="http://schemas.microsoft.com/office/drawing/2014/main" id="{141D74AC-FCB6-4581-97A2-D40B7FA7C3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94" name="Text Box 1">
          <a:extLst>
            <a:ext uri="{FF2B5EF4-FFF2-40B4-BE49-F238E27FC236}">
              <a16:creationId xmlns:a16="http://schemas.microsoft.com/office/drawing/2014/main" id="{76F0F524-29DB-483B-8CB1-07B3CBD577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95" name="Text Box 1">
          <a:extLst>
            <a:ext uri="{FF2B5EF4-FFF2-40B4-BE49-F238E27FC236}">
              <a16:creationId xmlns:a16="http://schemas.microsoft.com/office/drawing/2014/main" id="{8EE6C20B-97DD-4BD2-AD13-20FFCB90AD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96" name="Text Box 1">
          <a:extLst>
            <a:ext uri="{FF2B5EF4-FFF2-40B4-BE49-F238E27FC236}">
              <a16:creationId xmlns:a16="http://schemas.microsoft.com/office/drawing/2014/main" id="{F801EB8E-ACA7-4413-9086-222359AE55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897" name="Text Box 1">
          <a:extLst>
            <a:ext uri="{FF2B5EF4-FFF2-40B4-BE49-F238E27FC236}">
              <a16:creationId xmlns:a16="http://schemas.microsoft.com/office/drawing/2014/main" id="{8584EC3D-1A50-4AA3-A6FD-DA23C5127C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898" name="Text Box 1">
          <a:extLst>
            <a:ext uri="{FF2B5EF4-FFF2-40B4-BE49-F238E27FC236}">
              <a16:creationId xmlns:a16="http://schemas.microsoft.com/office/drawing/2014/main" id="{F22F4DC1-594A-4C6E-BF51-04C58D2EB6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899" name="Text Box 1">
          <a:extLst>
            <a:ext uri="{FF2B5EF4-FFF2-40B4-BE49-F238E27FC236}">
              <a16:creationId xmlns:a16="http://schemas.microsoft.com/office/drawing/2014/main" id="{CDEE1DC3-170D-4164-93D9-E017EE1C45D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3900" name="Text Box 1">
          <a:extLst>
            <a:ext uri="{FF2B5EF4-FFF2-40B4-BE49-F238E27FC236}">
              <a16:creationId xmlns:a16="http://schemas.microsoft.com/office/drawing/2014/main" id="{EAFE1288-F03B-41C8-AE5C-375E4B2CC1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01" name="Text Box 1">
          <a:extLst>
            <a:ext uri="{FF2B5EF4-FFF2-40B4-BE49-F238E27FC236}">
              <a16:creationId xmlns:a16="http://schemas.microsoft.com/office/drawing/2014/main" id="{16F8D114-02C0-4EDD-8492-AA6ACB098E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2" name="Text Box 1">
          <a:extLst>
            <a:ext uri="{FF2B5EF4-FFF2-40B4-BE49-F238E27FC236}">
              <a16:creationId xmlns:a16="http://schemas.microsoft.com/office/drawing/2014/main" id="{DF5478A4-E40D-41B4-97BA-225B7FDE29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3" name="Text Box 1">
          <a:extLst>
            <a:ext uri="{FF2B5EF4-FFF2-40B4-BE49-F238E27FC236}">
              <a16:creationId xmlns:a16="http://schemas.microsoft.com/office/drawing/2014/main" id="{C8C1A6B6-2F0B-4864-8298-BF2FD86410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4" name="Text Box 1">
          <a:extLst>
            <a:ext uri="{FF2B5EF4-FFF2-40B4-BE49-F238E27FC236}">
              <a16:creationId xmlns:a16="http://schemas.microsoft.com/office/drawing/2014/main" id="{6FC26D08-BC2F-4DDF-BFD2-15759BDA012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5" name="Text Box 1">
          <a:extLst>
            <a:ext uri="{FF2B5EF4-FFF2-40B4-BE49-F238E27FC236}">
              <a16:creationId xmlns:a16="http://schemas.microsoft.com/office/drawing/2014/main" id="{BE2CDD7E-1048-4809-95BF-6AA29E4409C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06" name="Text Box 1">
          <a:extLst>
            <a:ext uri="{FF2B5EF4-FFF2-40B4-BE49-F238E27FC236}">
              <a16:creationId xmlns:a16="http://schemas.microsoft.com/office/drawing/2014/main" id="{B66C1235-9B78-4F11-A075-67FE792846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7" name="Text Box 1">
          <a:extLst>
            <a:ext uri="{FF2B5EF4-FFF2-40B4-BE49-F238E27FC236}">
              <a16:creationId xmlns:a16="http://schemas.microsoft.com/office/drawing/2014/main" id="{F5FA4757-A9CC-495E-8928-884A3B9AA0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08" name="Text Box 1">
          <a:extLst>
            <a:ext uri="{FF2B5EF4-FFF2-40B4-BE49-F238E27FC236}">
              <a16:creationId xmlns:a16="http://schemas.microsoft.com/office/drawing/2014/main" id="{73C89E8E-1AD2-4167-899D-628F938EEB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09" name="Text Box 1">
          <a:extLst>
            <a:ext uri="{FF2B5EF4-FFF2-40B4-BE49-F238E27FC236}">
              <a16:creationId xmlns:a16="http://schemas.microsoft.com/office/drawing/2014/main" id="{7156D7BB-C93D-41CE-A569-754B49BEA0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10" name="Text Box 1">
          <a:extLst>
            <a:ext uri="{FF2B5EF4-FFF2-40B4-BE49-F238E27FC236}">
              <a16:creationId xmlns:a16="http://schemas.microsoft.com/office/drawing/2014/main" id="{502D3894-AC99-4E0B-B332-BF37EDBD37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11" name="Text Box 1">
          <a:extLst>
            <a:ext uri="{FF2B5EF4-FFF2-40B4-BE49-F238E27FC236}">
              <a16:creationId xmlns:a16="http://schemas.microsoft.com/office/drawing/2014/main" id="{971D06A8-494D-4D4C-AE6B-D59AD50EAF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12" name="Text Box 1">
          <a:extLst>
            <a:ext uri="{FF2B5EF4-FFF2-40B4-BE49-F238E27FC236}">
              <a16:creationId xmlns:a16="http://schemas.microsoft.com/office/drawing/2014/main" id="{3C38F5AC-8718-4DFF-9D75-98E87A07AF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13" name="Text Box 1">
          <a:extLst>
            <a:ext uri="{FF2B5EF4-FFF2-40B4-BE49-F238E27FC236}">
              <a16:creationId xmlns:a16="http://schemas.microsoft.com/office/drawing/2014/main" id="{41F7DE8C-759F-41E6-8588-C912CD5A12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14" name="Text Box 1">
          <a:extLst>
            <a:ext uri="{FF2B5EF4-FFF2-40B4-BE49-F238E27FC236}">
              <a16:creationId xmlns:a16="http://schemas.microsoft.com/office/drawing/2014/main" id="{82EA209D-67AD-4D10-9348-9CC641C2A2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15" name="Text Box 1">
          <a:extLst>
            <a:ext uri="{FF2B5EF4-FFF2-40B4-BE49-F238E27FC236}">
              <a16:creationId xmlns:a16="http://schemas.microsoft.com/office/drawing/2014/main" id="{ECEF2403-50A2-4B40-AD8F-8F77D04DE7C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16" name="Text Box 1">
          <a:extLst>
            <a:ext uri="{FF2B5EF4-FFF2-40B4-BE49-F238E27FC236}">
              <a16:creationId xmlns:a16="http://schemas.microsoft.com/office/drawing/2014/main" id="{5E23373F-F56A-4B57-8E10-6D4588FFB0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17" name="Text Box 1">
          <a:extLst>
            <a:ext uri="{FF2B5EF4-FFF2-40B4-BE49-F238E27FC236}">
              <a16:creationId xmlns:a16="http://schemas.microsoft.com/office/drawing/2014/main" id="{1F3F59FC-0B9A-4E69-99FB-567F30E7CE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18" name="Text Box 1">
          <a:extLst>
            <a:ext uri="{FF2B5EF4-FFF2-40B4-BE49-F238E27FC236}">
              <a16:creationId xmlns:a16="http://schemas.microsoft.com/office/drawing/2014/main" id="{00A18CB1-453B-43CE-81E5-CC594204B6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19" name="Text Box 1">
          <a:extLst>
            <a:ext uri="{FF2B5EF4-FFF2-40B4-BE49-F238E27FC236}">
              <a16:creationId xmlns:a16="http://schemas.microsoft.com/office/drawing/2014/main" id="{23D74785-4012-4C03-A35C-C5C37356CF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20" name="Text Box 1">
          <a:extLst>
            <a:ext uri="{FF2B5EF4-FFF2-40B4-BE49-F238E27FC236}">
              <a16:creationId xmlns:a16="http://schemas.microsoft.com/office/drawing/2014/main" id="{96976175-9892-411F-B0DA-796B6A742D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21" name="Text Box 1">
          <a:extLst>
            <a:ext uri="{FF2B5EF4-FFF2-40B4-BE49-F238E27FC236}">
              <a16:creationId xmlns:a16="http://schemas.microsoft.com/office/drawing/2014/main" id="{56B7B5BE-5B7E-49BB-AC87-07CD3FD2E7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22" name="Text Box 1">
          <a:extLst>
            <a:ext uri="{FF2B5EF4-FFF2-40B4-BE49-F238E27FC236}">
              <a16:creationId xmlns:a16="http://schemas.microsoft.com/office/drawing/2014/main" id="{DEDD7B6E-2205-4310-B975-C054E24EF3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23" name="Text Box 1">
          <a:extLst>
            <a:ext uri="{FF2B5EF4-FFF2-40B4-BE49-F238E27FC236}">
              <a16:creationId xmlns:a16="http://schemas.microsoft.com/office/drawing/2014/main" id="{AE37006B-6CEB-464A-83E3-426CD72A083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24" name="Text Box 1">
          <a:extLst>
            <a:ext uri="{FF2B5EF4-FFF2-40B4-BE49-F238E27FC236}">
              <a16:creationId xmlns:a16="http://schemas.microsoft.com/office/drawing/2014/main" id="{B437B2EE-83B9-40F1-AD3B-E60BF1544E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25" name="Text Box 1">
          <a:extLst>
            <a:ext uri="{FF2B5EF4-FFF2-40B4-BE49-F238E27FC236}">
              <a16:creationId xmlns:a16="http://schemas.microsoft.com/office/drawing/2014/main" id="{69A41634-1670-4E4D-8146-7605BEFC62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26" name="Text Box 1">
          <a:extLst>
            <a:ext uri="{FF2B5EF4-FFF2-40B4-BE49-F238E27FC236}">
              <a16:creationId xmlns:a16="http://schemas.microsoft.com/office/drawing/2014/main" id="{C11659CB-B55D-473E-B4BE-4B860799BC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27" name="Text Box 1">
          <a:extLst>
            <a:ext uri="{FF2B5EF4-FFF2-40B4-BE49-F238E27FC236}">
              <a16:creationId xmlns:a16="http://schemas.microsoft.com/office/drawing/2014/main" id="{215EE88A-3578-439B-B4C0-80DCCBD1B5C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28" name="Text Box 1">
          <a:extLst>
            <a:ext uri="{FF2B5EF4-FFF2-40B4-BE49-F238E27FC236}">
              <a16:creationId xmlns:a16="http://schemas.microsoft.com/office/drawing/2014/main" id="{F9A6A595-3427-4EB7-AF9A-23402C1488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29" name="Text Box 1">
          <a:extLst>
            <a:ext uri="{FF2B5EF4-FFF2-40B4-BE49-F238E27FC236}">
              <a16:creationId xmlns:a16="http://schemas.microsoft.com/office/drawing/2014/main" id="{3B64D7E9-E89D-4347-935E-E4EDA2047C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30" name="Text Box 1">
          <a:extLst>
            <a:ext uri="{FF2B5EF4-FFF2-40B4-BE49-F238E27FC236}">
              <a16:creationId xmlns:a16="http://schemas.microsoft.com/office/drawing/2014/main" id="{384FA607-B66F-43DD-8BAC-59493646D8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31" name="Text Box 1">
          <a:extLst>
            <a:ext uri="{FF2B5EF4-FFF2-40B4-BE49-F238E27FC236}">
              <a16:creationId xmlns:a16="http://schemas.microsoft.com/office/drawing/2014/main" id="{A2DD6CA5-85A3-4C03-8138-6BCB8872F4E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32" name="Text Box 1">
          <a:extLst>
            <a:ext uri="{FF2B5EF4-FFF2-40B4-BE49-F238E27FC236}">
              <a16:creationId xmlns:a16="http://schemas.microsoft.com/office/drawing/2014/main" id="{9C869734-B802-4A85-91B3-457A50469E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33" name="Text Box 1">
          <a:extLst>
            <a:ext uri="{FF2B5EF4-FFF2-40B4-BE49-F238E27FC236}">
              <a16:creationId xmlns:a16="http://schemas.microsoft.com/office/drawing/2014/main" id="{BCF5FC66-F8A8-463F-AD41-8B00AA9EBD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34" name="Text Box 1">
          <a:extLst>
            <a:ext uri="{FF2B5EF4-FFF2-40B4-BE49-F238E27FC236}">
              <a16:creationId xmlns:a16="http://schemas.microsoft.com/office/drawing/2014/main" id="{3991633D-C767-4213-8678-B77473D0FD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35" name="Text Box 1">
          <a:extLst>
            <a:ext uri="{FF2B5EF4-FFF2-40B4-BE49-F238E27FC236}">
              <a16:creationId xmlns:a16="http://schemas.microsoft.com/office/drawing/2014/main" id="{3808DBCC-A670-42B8-8118-0D5720C9B6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36" name="Text Box 1">
          <a:extLst>
            <a:ext uri="{FF2B5EF4-FFF2-40B4-BE49-F238E27FC236}">
              <a16:creationId xmlns:a16="http://schemas.microsoft.com/office/drawing/2014/main" id="{E7D1033E-2573-43C6-B201-69286AF628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37" name="Text Box 1">
          <a:extLst>
            <a:ext uri="{FF2B5EF4-FFF2-40B4-BE49-F238E27FC236}">
              <a16:creationId xmlns:a16="http://schemas.microsoft.com/office/drawing/2014/main" id="{50308A9C-B1C3-4BAE-894F-08A4F0800FA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38" name="Text Box 1">
          <a:extLst>
            <a:ext uri="{FF2B5EF4-FFF2-40B4-BE49-F238E27FC236}">
              <a16:creationId xmlns:a16="http://schemas.microsoft.com/office/drawing/2014/main" id="{AC5775AC-F3B8-4A2E-A4AD-020DFD5153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39" name="Text Box 1">
          <a:extLst>
            <a:ext uri="{FF2B5EF4-FFF2-40B4-BE49-F238E27FC236}">
              <a16:creationId xmlns:a16="http://schemas.microsoft.com/office/drawing/2014/main" id="{E81FC32E-BDD2-4F74-974A-47670851A4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40" name="Text Box 1">
          <a:extLst>
            <a:ext uri="{FF2B5EF4-FFF2-40B4-BE49-F238E27FC236}">
              <a16:creationId xmlns:a16="http://schemas.microsoft.com/office/drawing/2014/main" id="{51C817D7-6B93-45F6-AFCA-AC4CA91B97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41" name="Text Box 1">
          <a:extLst>
            <a:ext uri="{FF2B5EF4-FFF2-40B4-BE49-F238E27FC236}">
              <a16:creationId xmlns:a16="http://schemas.microsoft.com/office/drawing/2014/main" id="{AE509173-15D8-4FA0-8898-3641E6255F3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42" name="Text Box 1">
          <a:extLst>
            <a:ext uri="{FF2B5EF4-FFF2-40B4-BE49-F238E27FC236}">
              <a16:creationId xmlns:a16="http://schemas.microsoft.com/office/drawing/2014/main" id="{B05CC136-C285-4A8E-9A73-5A3188CBEB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43" name="Text Box 1">
          <a:extLst>
            <a:ext uri="{FF2B5EF4-FFF2-40B4-BE49-F238E27FC236}">
              <a16:creationId xmlns:a16="http://schemas.microsoft.com/office/drawing/2014/main" id="{B9653EE5-B622-4F81-8D6D-1C783D4559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44" name="Text Box 1">
          <a:extLst>
            <a:ext uri="{FF2B5EF4-FFF2-40B4-BE49-F238E27FC236}">
              <a16:creationId xmlns:a16="http://schemas.microsoft.com/office/drawing/2014/main" id="{C86369CE-388B-45EF-ABA6-2FD4CF4185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45" name="Text Box 1">
          <a:extLst>
            <a:ext uri="{FF2B5EF4-FFF2-40B4-BE49-F238E27FC236}">
              <a16:creationId xmlns:a16="http://schemas.microsoft.com/office/drawing/2014/main" id="{0680E89E-A560-4D88-8104-201E18C4F1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46" name="Text Box 1">
          <a:extLst>
            <a:ext uri="{FF2B5EF4-FFF2-40B4-BE49-F238E27FC236}">
              <a16:creationId xmlns:a16="http://schemas.microsoft.com/office/drawing/2014/main" id="{B16BA8E1-2757-4AD7-AEA0-BB276AB503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47" name="Text Box 1">
          <a:extLst>
            <a:ext uri="{FF2B5EF4-FFF2-40B4-BE49-F238E27FC236}">
              <a16:creationId xmlns:a16="http://schemas.microsoft.com/office/drawing/2014/main" id="{E3A0E819-72C3-4161-BE1C-A7AE36C6CAB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48" name="Text Box 1">
          <a:extLst>
            <a:ext uri="{FF2B5EF4-FFF2-40B4-BE49-F238E27FC236}">
              <a16:creationId xmlns:a16="http://schemas.microsoft.com/office/drawing/2014/main" id="{6A2D0B22-F6A8-494F-A632-03399C0D1A2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49" name="Text Box 1">
          <a:extLst>
            <a:ext uri="{FF2B5EF4-FFF2-40B4-BE49-F238E27FC236}">
              <a16:creationId xmlns:a16="http://schemas.microsoft.com/office/drawing/2014/main" id="{279D688F-7B43-4C56-A37F-CB4C6EF953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0" name="Text Box 1">
          <a:extLst>
            <a:ext uri="{FF2B5EF4-FFF2-40B4-BE49-F238E27FC236}">
              <a16:creationId xmlns:a16="http://schemas.microsoft.com/office/drawing/2014/main" id="{F791B55B-BD52-4178-8DFC-EE7AAC8EC0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1" name="Text Box 1">
          <a:extLst>
            <a:ext uri="{FF2B5EF4-FFF2-40B4-BE49-F238E27FC236}">
              <a16:creationId xmlns:a16="http://schemas.microsoft.com/office/drawing/2014/main" id="{9B0360D1-255F-4ABD-9ED6-28D1FB72E6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2" name="Text Box 1">
          <a:extLst>
            <a:ext uri="{FF2B5EF4-FFF2-40B4-BE49-F238E27FC236}">
              <a16:creationId xmlns:a16="http://schemas.microsoft.com/office/drawing/2014/main" id="{31253CD1-9E0D-460C-AE8A-3DC97935CD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3" name="Text Box 1">
          <a:extLst>
            <a:ext uri="{FF2B5EF4-FFF2-40B4-BE49-F238E27FC236}">
              <a16:creationId xmlns:a16="http://schemas.microsoft.com/office/drawing/2014/main" id="{899FBC02-8F94-458A-B058-C14DD778F87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54" name="Text Box 1">
          <a:extLst>
            <a:ext uri="{FF2B5EF4-FFF2-40B4-BE49-F238E27FC236}">
              <a16:creationId xmlns:a16="http://schemas.microsoft.com/office/drawing/2014/main" id="{068BA05B-6624-44D4-9D59-8295B88F02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55" name="Text Box 1">
          <a:extLst>
            <a:ext uri="{FF2B5EF4-FFF2-40B4-BE49-F238E27FC236}">
              <a16:creationId xmlns:a16="http://schemas.microsoft.com/office/drawing/2014/main" id="{8A821387-3193-4208-B59C-3DEBDCA1139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56" name="Text Box 1">
          <a:extLst>
            <a:ext uri="{FF2B5EF4-FFF2-40B4-BE49-F238E27FC236}">
              <a16:creationId xmlns:a16="http://schemas.microsoft.com/office/drawing/2014/main" id="{4C0D004F-D5B3-496E-818F-EBDBFAFC44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57" name="Text Box 1">
          <a:extLst>
            <a:ext uri="{FF2B5EF4-FFF2-40B4-BE49-F238E27FC236}">
              <a16:creationId xmlns:a16="http://schemas.microsoft.com/office/drawing/2014/main" id="{04CAAF50-2F62-46BB-AFC6-D3CD804AA0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8" name="Text Box 1">
          <a:extLst>
            <a:ext uri="{FF2B5EF4-FFF2-40B4-BE49-F238E27FC236}">
              <a16:creationId xmlns:a16="http://schemas.microsoft.com/office/drawing/2014/main" id="{B098D66F-8F58-4093-9F18-B3E71B76F3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59" name="Text Box 1">
          <a:extLst>
            <a:ext uri="{FF2B5EF4-FFF2-40B4-BE49-F238E27FC236}">
              <a16:creationId xmlns:a16="http://schemas.microsoft.com/office/drawing/2014/main" id="{9BA06B8E-0B92-424B-8410-762B6415DB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0" name="Text Box 1">
          <a:extLst>
            <a:ext uri="{FF2B5EF4-FFF2-40B4-BE49-F238E27FC236}">
              <a16:creationId xmlns:a16="http://schemas.microsoft.com/office/drawing/2014/main" id="{C4344230-32B6-467A-88C3-B007FE5B50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1" name="Text Box 1">
          <a:extLst>
            <a:ext uri="{FF2B5EF4-FFF2-40B4-BE49-F238E27FC236}">
              <a16:creationId xmlns:a16="http://schemas.microsoft.com/office/drawing/2014/main" id="{8465E37F-092C-42FF-9E05-E5CB3D7DB9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62" name="Text Box 1">
          <a:extLst>
            <a:ext uri="{FF2B5EF4-FFF2-40B4-BE49-F238E27FC236}">
              <a16:creationId xmlns:a16="http://schemas.microsoft.com/office/drawing/2014/main" id="{307FABC5-19FB-4CA8-92DA-9E4063A444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63" name="Text Box 1">
          <a:extLst>
            <a:ext uri="{FF2B5EF4-FFF2-40B4-BE49-F238E27FC236}">
              <a16:creationId xmlns:a16="http://schemas.microsoft.com/office/drawing/2014/main" id="{C91FD8FC-8860-4590-9520-C69327AAAEC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64" name="Text Box 1">
          <a:extLst>
            <a:ext uri="{FF2B5EF4-FFF2-40B4-BE49-F238E27FC236}">
              <a16:creationId xmlns:a16="http://schemas.microsoft.com/office/drawing/2014/main" id="{5A70DA1B-8875-41D2-B59F-FBBDE4163B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65" name="Text Box 1">
          <a:extLst>
            <a:ext uri="{FF2B5EF4-FFF2-40B4-BE49-F238E27FC236}">
              <a16:creationId xmlns:a16="http://schemas.microsoft.com/office/drawing/2014/main" id="{FF36B83E-E548-4369-B033-8F444E3239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6" name="Text Box 1">
          <a:extLst>
            <a:ext uri="{FF2B5EF4-FFF2-40B4-BE49-F238E27FC236}">
              <a16:creationId xmlns:a16="http://schemas.microsoft.com/office/drawing/2014/main" id="{E5418805-6B75-403F-93E2-2BD065A17A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7" name="Text Box 1">
          <a:extLst>
            <a:ext uri="{FF2B5EF4-FFF2-40B4-BE49-F238E27FC236}">
              <a16:creationId xmlns:a16="http://schemas.microsoft.com/office/drawing/2014/main" id="{49717D97-6AFA-409C-B482-5B2A8BE1D6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8" name="Text Box 1">
          <a:extLst>
            <a:ext uri="{FF2B5EF4-FFF2-40B4-BE49-F238E27FC236}">
              <a16:creationId xmlns:a16="http://schemas.microsoft.com/office/drawing/2014/main" id="{88DFA6FC-6EE2-4CC3-96C6-FE3FC9E5FB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69" name="Text Box 1">
          <a:extLst>
            <a:ext uri="{FF2B5EF4-FFF2-40B4-BE49-F238E27FC236}">
              <a16:creationId xmlns:a16="http://schemas.microsoft.com/office/drawing/2014/main" id="{889B3FB8-5033-4495-A9F6-D158653F84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70" name="Text Box 1">
          <a:extLst>
            <a:ext uri="{FF2B5EF4-FFF2-40B4-BE49-F238E27FC236}">
              <a16:creationId xmlns:a16="http://schemas.microsoft.com/office/drawing/2014/main" id="{3FAD7210-89A4-430F-9D4B-95D814A3D4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71" name="Text Box 1">
          <a:extLst>
            <a:ext uri="{FF2B5EF4-FFF2-40B4-BE49-F238E27FC236}">
              <a16:creationId xmlns:a16="http://schemas.microsoft.com/office/drawing/2014/main" id="{B939A15B-89F8-4252-8A5D-A2922B4365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72" name="Text Box 1">
          <a:extLst>
            <a:ext uri="{FF2B5EF4-FFF2-40B4-BE49-F238E27FC236}">
              <a16:creationId xmlns:a16="http://schemas.microsoft.com/office/drawing/2014/main" id="{624809A1-9101-4A56-8495-110FEA379E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73" name="Text Box 1">
          <a:extLst>
            <a:ext uri="{FF2B5EF4-FFF2-40B4-BE49-F238E27FC236}">
              <a16:creationId xmlns:a16="http://schemas.microsoft.com/office/drawing/2014/main" id="{F85BD8A3-5D76-41E1-BF12-BEDCE55B96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74" name="Text Box 1">
          <a:extLst>
            <a:ext uri="{FF2B5EF4-FFF2-40B4-BE49-F238E27FC236}">
              <a16:creationId xmlns:a16="http://schemas.microsoft.com/office/drawing/2014/main" id="{DF6822F7-8E2D-435D-A91C-11CE631DDA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75" name="Text Box 1">
          <a:extLst>
            <a:ext uri="{FF2B5EF4-FFF2-40B4-BE49-F238E27FC236}">
              <a16:creationId xmlns:a16="http://schemas.microsoft.com/office/drawing/2014/main" id="{E72FB19E-515C-4F48-9E23-420E2943F0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76" name="Text Box 1">
          <a:extLst>
            <a:ext uri="{FF2B5EF4-FFF2-40B4-BE49-F238E27FC236}">
              <a16:creationId xmlns:a16="http://schemas.microsoft.com/office/drawing/2014/main" id="{E8B7419F-A0CF-49B9-871C-62DD18EA141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77" name="Text Box 1">
          <a:extLst>
            <a:ext uri="{FF2B5EF4-FFF2-40B4-BE49-F238E27FC236}">
              <a16:creationId xmlns:a16="http://schemas.microsoft.com/office/drawing/2014/main" id="{61841CD7-01EA-4118-8D14-96155E4E6FB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78" name="Text Box 1">
          <a:extLst>
            <a:ext uri="{FF2B5EF4-FFF2-40B4-BE49-F238E27FC236}">
              <a16:creationId xmlns:a16="http://schemas.microsoft.com/office/drawing/2014/main" id="{A4C9B6DE-6640-4B90-9636-AEE6E32F9D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79" name="Text Box 1">
          <a:extLst>
            <a:ext uri="{FF2B5EF4-FFF2-40B4-BE49-F238E27FC236}">
              <a16:creationId xmlns:a16="http://schemas.microsoft.com/office/drawing/2014/main" id="{DA422B27-803D-4276-BA88-2E8C2214A1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80" name="Text Box 1">
          <a:extLst>
            <a:ext uri="{FF2B5EF4-FFF2-40B4-BE49-F238E27FC236}">
              <a16:creationId xmlns:a16="http://schemas.microsoft.com/office/drawing/2014/main" id="{D3F7A76C-0DF4-42C1-8979-8076FD7F8B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81" name="Text Box 1">
          <a:extLst>
            <a:ext uri="{FF2B5EF4-FFF2-40B4-BE49-F238E27FC236}">
              <a16:creationId xmlns:a16="http://schemas.microsoft.com/office/drawing/2014/main" id="{5967C77A-9710-4CD4-BF4B-73F5A7CDD7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82" name="Text Box 1">
          <a:extLst>
            <a:ext uri="{FF2B5EF4-FFF2-40B4-BE49-F238E27FC236}">
              <a16:creationId xmlns:a16="http://schemas.microsoft.com/office/drawing/2014/main" id="{A3D78D99-4944-4E18-BF6D-D2BAA2559B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83" name="Text Box 1">
          <a:extLst>
            <a:ext uri="{FF2B5EF4-FFF2-40B4-BE49-F238E27FC236}">
              <a16:creationId xmlns:a16="http://schemas.microsoft.com/office/drawing/2014/main" id="{B038D1D6-17F1-4919-A853-5AE2E13BB3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84" name="Text Box 1">
          <a:extLst>
            <a:ext uri="{FF2B5EF4-FFF2-40B4-BE49-F238E27FC236}">
              <a16:creationId xmlns:a16="http://schemas.microsoft.com/office/drawing/2014/main" id="{86125649-54B2-4608-A041-C301AA6B53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85" name="Text Box 1">
          <a:extLst>
            <a:ext uri="{FF2B5EF4-FFF2-40B4-BE49-F238E27FC236}">
              <a16:creationId xmlns:a16="http://schemas.microsoft.com/office/drawing/2014/main" id="{8C6B460A-7A0D-48A9-9D01-DF63ED0D8A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86" name="Text Box 1">
          <a:extLst>
            <a:ext uri="{FF2B5EF4-FFF2-40B4-BE49-F238E27FC236}">
              <a16:creationId xmlns:a16="http://schemas.microsoft.com/office/drawing/2014/main" id="{DE832C7C-386E-470D-A2DB-A2D52EF5D9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87" name="Text Box 1">
          <a:extLst>
            <a:ext uri="{FF2B5EF4-FFF2-40B4-BE49-F238E27FC236}">
              <a16:creationId xmlns:a16="http://schemas.microsoft.com/office/drawing/2014/main" id="{09152F1C-5917-4F1E-BF7F-7F03410278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88" name="Text Box 1">
          <a:extLst>
            <a:ext uri="{FF2B5EF4-FFF2-40B4-BE49-F238E27FC236}">
              <a16:creationId xmlns:a16="http://schemas.microsoft.com/office/drawing/2014/main" id="{9703BBC9-032A-4FC2-830F-88901ECCF5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89" name="Text Box 1">
          <a:extLst>
            <a:ext uri="{FF2B5EF4-FFF2-40B4-BE49-F238E27FC236}">
              <a16:creationId xmlns:a16="http://schemas.microsoft.com/office/drawing/2014/main" id="{09041804-44FF-4BC7-93AD-B2A248BC97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0" name="Text Box 1">
          <a:extLst>
            <a:ext uri="{FF2B5EF4-FFF2-40B4-BE49-F238E27FC236}">
              <a16:creationId xmlns:a16="http://schemas.microsoft.com/office/drawing/2014/main" id="{5D01C772-095D-4BC5-B7A2-4C3B9EB16A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1" name="Text Box 1">
          <a:extLst>
            <a:ext uri="{FF2B5EF4-FFF2-40B4-BE49-F238E27FC236}">
              <a16:creationId xmlns:a16="http://schemas.microsoft.com/office/drawing/2014/main" id="{464E3A44-86EC-457B-84E6-22E6DA735BE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2" name="Text Box 1">
          <a:extLst>
            <a:ext uri="{FF2B5EF4-FFF2-40B4-BE49-F238E27FC236}">
              <a16:creationId xmlns:a16="http://schemas.microsoft.com/office/drawing/2014/main" id="{A74F599F-3FD2-4A62-BFF0-9BF2E60FC0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3" name="Text Box 1">
          <a:extLst>
            <a:ext uri="{FF2B5EF4-FFF2-40B4-BE49-F238E27FC236}">
              <a16:creationId xmlns:a16="http://schemas.microsoft.com/office/drawing/2014/main" id="{2F212E9E-086F-4041-9267-58CCF64170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94" name="Text Box 1">
          <a:extLst>
            <a:ext uri="{FF2B5EF4-FFF2-40B4-BE49-F238E27FC236}">
              <a16:creationId xmlns:a16="http://schemas.microsoft.com/office/drawing/2014/main" id="{12174C60-7CD5-437C-8C59-9276106E4C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95" name="Text Box 1">
          <a:extLst>
            <a:ext uri="{FF2B5EF4-FFF2-40B4-BE49-F238E27FC236}">
              <a16:creationId xmlns:a16="http://schemas.microsoft.com/office/drawing/2014/main" id="{092C3E68-2C74-4141-9495-85FD40D9E14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3996" name="Text Box 1">
          <a:extLst>
            <a:ext uri="{FF2B5EF4-FFF2-40B4-BE49-F238E27FC236}">
              <a16:creationId xmlns:a16="http://schemas.microsoft.com/office/drawing/2014/main" id="{5076354C-3D72-4262-8EDE-400CDFD1BB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3997" name="Text Box 1">
          <a:extLst>
            <a:ext uri="{FF2B5EF4-FFF2-40B4-BE49-F238E27FC236}">
              <a16:creationId xmlns:a16="http://schemas.microsoft.com/office/drawing/2014/main" id="{F93DCA68-357D-4703-9D4B-A937F48256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8" name="Text Box 1">
          <a:extLst>
            <a:ext uri="{FF2B5EF4-FFF2-40B4-BE49-F238E27FC236}">
              <a16:creationId xmlns:a16="http://schemas.microsoft.com/office/drawing/2014/main" id="{069654E7-ED43-49AC-87F0-2A63DB8DED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3999" name="Text Box 1">
          <a:extLst>
            <a:ext uri="{FF2B5EF4-FFF2-40B4-BE49-F238E27FC236}">
              <a16:creationId xmlns:a16="http://schemas.microsoft.com/office/drawing/2014/main" id="{B7E3E5CE-9265-4D14-9B91-0E5013FD9B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00" name="Text Box 1">
          <a:extLst>
            <a:ext uri="{FF2B5EF4-FFF2-40B4-BE49-F238E27FC236}">
              <a16:creationId xmlns:a16="http://schemas.microsoft.com/office/drawing/2014/main" id="{BB72376E-E681-467D-9EF5-3392462B67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01" name="Text Box 1">
          <a:extLst>
            <a:ext uri="{FF2B5EF4-FFF2-40B4-BE49-F238E27FC236}">
              <a16:creationId xmlns:a16="http://schemas.microsoft.com/office/drawing/2014/main" id="{2D66D5AF-D1DE-47A3-AB72-1FD58CABB0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02" name="Text Box 1">
          <a:extLst>
            <a:ext uri="{FF2B5EF4-FFF2-40B4-BE49-F238E27FC236}">
              <a16:creationId xmlns:a16="http://schemas.microsoft.com/office/drawing/2014/main" id="{09523A48-764D-4039-A331-1DDBABDBDB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03" name="Text Box 1">
          <a:extLst>
            <a:ext uri="{FF2B5EF4-FFF2-40B4-BE49-F238E27FC236}">
              <a16:creationId xmlns:a16="http://schemas.microsoft.com/office/drawing/2014/main" id="{056395E0-4748-4C81-9C89-3FF22736FA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04" name="Text Box 1">
          <a:extLst>
            <a:ext uri="{FF2B5EF4-FFF2-40B4-BE49-F238E27FC236}">
              <a16:creationId xmlns:a16="http://schemas.microsoft.com/office/drawing/2014/main" id="{78067E38-7D2F-4ECA-A250-0B8B24B0378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05" name="Text Box 1">
          <a:extLst>
            <a:ext uri="{FF2B5EF4-FFF2-40B4-BE49-F238E27FC236}">
              <a16:creationId xmlns:a16="http://schemas.microsoft.com/office/drawing/2014/main" id="{38E9A48E-499D-4E17-A240-BF420E1E93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06" name="Text Box 1">
          <a:extLst>
            <a:ext uri="{FF2B5EF4-FFF2-40B4-BE49-F238E27FC236}">
              <a16:creationId xmlns:a16="http://schemas.microsoft.com/office/drawing/2014/main" id="{76844309-9AB5-43A3-8228-7317080C6E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07" name="Text Box 1">
          <a:extLst>
            <a:ext uri="{FF2B5EF4-FFF2-40B4-BE49-F238E27FC236}">
              <a16:creationId xmlns:a16="http://schemas.microsoft.com/office/drawing/2014/main" id="{326CB96A-EEE3-4F80-AF98-B84D04DF7B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08" name="Text Box 1">
          <a:extLst>
            <a:ext uri="{FF2B5EF4-FFF2-40B4-BE49-F238E27FC236}">
              <a16:creationId xmlns:a16="http://schemas.microsoft.com/office/drawing/2014/main" id="{7B6EC4AA-511F-4842-876F-FCDDAF2842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09" name="Text Box 1">
          <a:extLst>
            <a:ext uri="{FF2B5EF4-FFF2-40B4-BE49-F238E27FC236}">
              <a16:creationId xmlns:a16="http://schemas.microsoft.com/office/drawing/2014/main" id="{19765AB7-4807-4CDF-9F9E-5370AA78AA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10" name="Text Box 1">
          <a:extLst>
            <a:ext uri="{FF2B5EF4-FFF2-40B4-BE49-F238E27FC236}">
              <a16:creationId xmlns:a16="http://schemas.microsoft.com/office/drawing/2014/main" id="{5F1426BA-C857-4CCD-8A46-26B9AB35E74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11" name="Text Box 1">
          <a:extLst>
            <a:ext uri="{FF2B5EF4-FFF2-40B4-BE49-F238E27FC236}">
              <a16:creationId xmlns:a16="http://schemas.microsoft.com/office/drawing/2014/main" id="{4500D242-E977-48E9-8ECB-B51C01AACF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12" name="Text Box 1">
          <a:extLst>
            <a:ext uri="{FF2B5EF4-FFF2-40B4-BE49-F238E27FC236}">
              <a16:creationId xmlns:a16="http://schemas.microsoft.com/office/drawing/2014/main" id="{74A35894-BBD5-459F-A4E2-7E9C5170B6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D812315F-D752-42CF-B0E1-09BC7D9176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14" name="Text Box 1">
          <a:extLst>
            <a:ext uri="{FF2B5EF4-FFF2-40B4-BE49-F238E27FC236}">
              <a16:creationId xmlns:a16="http://schemas.microsoft.com/office/drawing/2014/main" id="{34F4B2C7-B1FB-4A03-A311-246BCD3FA5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15" name="Text Box 1">
          <a:extLst>
            <a:ext uri="{FF2B5EF4-FFF2-40B4-BE49-F238E27FC236}">
              <a16:creationId xmlns:a16="http://schemas.microsoft.com/office/drawing/2014/main" id="{5D8E9C3F-02AB-428A-AB7E-1C8402ECE22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6552574B-4DFF-4184-BC57-723070341F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17" name="Text Box 1">
          <a:extLst>
            <a:ext uri="{FF2B5EF4-FFF2-40B4-BE49-F238E27FC236}">
              <a16:creationId xmlns:a16="http://schemas.microsoft.com/office/drawing/2014/main" id="{5B08188B-ACEB-4F05-9922-B0D1CB8C45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18" name="Text Box 1">
          <a:extLst>
            <a:ext uri="{FF2B5EF4-FFF2-40B4-BE49-F238E27FC236}">
              <a16:creationId xmlns:a16="http://schemas.microsoft.com/office/drawing/2014/main" id="{B9FC6F74-DFB6-4367-AB82-E654692D52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2450B3B0-45CE-49B5-803C-F1F17C0498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20" name="Text Box 1">
          <a:extLst>
            <a:ext uri="{FF2B5EF4-FFF2-40B4-BE49-F238E27FC236}">
              <a16:creationId xmlns:a16="http://schemas.microsoft.com/office/drawing/2014/main" id="{AEC7F694-B7D2-407F-B451-B9AD3FB1F8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21" name="Text Box 1">
          <a:extLst>
            <a:ext uri="{FF2B5EF4-FFF2-40B4-BE49-F238E27FC236}">
              <a16:creationId xmlns:a16="http://schemas.microsoft.com/office/drawing/2014/main" id="{38E09639-051A-46CF-ACCF-B1FDB171573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22" name="Text Box 1">
          <a:extLst>
            <a:ext uri="{FF2B5EF4-FFF2-40B4-BE49-F238E27FC236}">
              <a16:creationId xmlns:a16="http://schemas.microsoft.com/office/drawing/2014/main" id="{D95A5C6E-6779-471F-A281-27A7675D28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23" name="Text Box 1">
          <a:extLst>
            <a:ext uri="{FF2B5EF4-FFF2-40B4-BE49-F238E27FC236}">
              <a16:creationId xmlns:a16="http://schemas.microsoft.com/office/drawing/2014/main" id="{91E894D4-FFB3-4235-AF29-866E44EBAD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24" name="Text Box 1">
          <a:extLst>
            <a:ext uri="{FF2B5EF4-FFF2-40B4-BE49-F238E27FC236}">
              <a16:creationId xmlns:a16="http://schemas.microsoft.com/office/drawing/2014/main" id="{F4B8C57B-92BD-4C1D-85DD-7D1DCBE1E6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25" name="Text Box 1">
          <a:extLst>
            <a:ext uri="{FF2B5EF4-FFF2-40B4-BE49-F238E27FC236}">
              <a16:creationId xmlns:a16="http://schemas.microsoft.com/office/drawing/2014/main" id="{797DDA4E-FEF5-494B-935B-328BB75BDCD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26" name="Text Box 1">
          <a:extLst>
            <a:ext uri="{FF2B5EF4-FFF2-40B4-BE49-F238E27FC236}">
              <a16:creationId xmlns:a16="http://schemas.microsoft.com/office/drawing/2014/main" id="{FF9D5673-1A10-4DFA-A3FC-9642C457A52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27" name="Text Box 1">
          <a:extLst>
            <a:ext uri="{FF2B5EF4-FFF2-40B4-BE49-F238E27FC236}">
              <a16:creationId xmlns:a16="http://schemas.microsoft.com/office/drawing/2014/main" id="{0C71DE17-1F2A-46BA-81E8-7D3553FC07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28" name="Text Box 1">
          <a:extLst>
            <a:ext uri="{FF2B5EF4-FFF2-40B4-BE49-F238E27FC236}">
              <a16:creationId xmlns:a16="http://schemas.microsoft.com/office/drawing/2014/main" id="{2500AD22-D836-4D5E-B6D6-A3AFDEEF1B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29" name="Text Box 1">
          <a:extLst>
            <a:ext uri="{FF2B5EF4-FFF2-40B4-BE49-F238E27FC236}">
              <a16:creationId xmlns:a16="http://schemas.microsoft.com/office/drawing/2014/main" id="{DFD0D940-B77F-4B01-99DB-8DA44EF70C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0" name="Text Box 1">
          <a:extLst>
            <a:ext uri="{FF2B5EF4-FFF2-40B4-BE49-F238E27FC236}">
              <a16:creationId xmlns:a16="http://schemas.microsoft.com/office/drawing/2014/main" id="{1D257F7D-FE31-4248-8C64-2910FF5A85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1" name="Text Box 1">
          <a:extLst>
            <a:ext uri="{FF2B5EF4-FFF2-40B4-BE49-F238E27FC236}">
              <a16:creationId xmlns:a16="http://schemas.microsoft.com/office/drawing/2014/main" id="{801507C0-5F71-4546-9452-72A06A5BBC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2" name="Text Box 1">
          <a:extLst>
            <a:ext uri="{FF2B5EF4-FFF2-40B4-BE49-F238E27FC236}">
              <a16:creationId xmlns:a16="http://schemas.microsoft.com/office/drawing/2014/main" id="{1B3212B5-3AFE-4F18-965D-3C99327B1F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3" name="Text Box 1">
          <a:extLst>
            <a:ext uri="{FF2B5EF4-FFF2-40B4-BE49-F238E27FC236}">
              <a16:creationId xmlns:a16="http://schemas.microsoft.com/office/drawing/2014/main" id="{D357540C-F80E-4DD5-87AC-1850F02DB2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4" name="Text Box 1">
          <a:extLst>
            <a:ext uri="{FF2B5EF4-FFF2-40B4-BE49-F238E27FC236}">
              <a16:creationId xmlns:a16="http://schemas.microsoft.com/office/drawing/2014/main" id="{89F39312-2823-485C-866A-FF6C3A787CC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5" name="Text Box 1">
          <a:extLst>
            <a:ext uri="{FF2B5EF4-FFF2-40B4-BE49-F238E27FC236}">
              <a16:creationId xmlns:a16="http://schemas.microsoft.com/office/drawing/2014/main" id="{BAAA88C3-92D3-4F65-927E-3E3BA005032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6" name="Text Box 1">
          <a:extLst>
            <a:ext uri="{FF2B5EF4-FFF2-40B4-BE49-F238E27FC236}">
              <a16:creationId xmlns:a16="http://schemas.microsoft.com/office/drawing/2014/main" id="{602928EE-B662-4F63-8856-39BAEA5824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7" name="Text Box 1">
          <a:extLst>
            <a:ext uri="{FF2B5EF4-FFF2-40B4-BE49-F238E27FC236}">
              <a16:creationId xmlns:a16="http://schemas.microsoft.com/office/drawing/2014/main" id="{75AA5C8D-2C36-4F0D-B736-F6EA8D806F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8" name="Text Box 1">
          <a:extLst>
            <a:ext uri="{FF2B5EF4-FFF2-40B4-BE49-F238E27FC236}">
              <a16:creationId xmlns:a16="http://schemas.microsoft.com/office/drawing/2014/main" id="{C6764527-CE56-4881-829D-3715C2B72F4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39" name="Text Box 1">
          <a:extLst>
            <a:ext uri="{FF2B5EF4-FFF2-40B4-BE49-F238E27FC236}">
              <a16:creationId xmlns:a16="http://schemas.microsoft.com/office/drawing/2014/main" id="{68312491-CE24-4481-9A8F-94E5B5EAED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40" name="Text Box 1">
          <a:extLst>
            <a:ext uri="{FF2B5EF4-FFF2-40B4-BE49-F238E27FC236}">
              <a16:creationId xmlns:a16="http://schemas.microsoft.com/office/drawing/2014/main" id="{13B8EC67-BDDC-4669-B4ED-88B8763B8D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041" name="Text Box 1">
          <a:extLst>
            <a:ext uri="{FF2B5EF4-FFF2-40B4-BE49-F238E27FC236}">
              <a16:creationId xmlns:a16="http://schemas.microsoft.com/office/drawing/2014/main" id="{2FD0DE87-D6C4-4474-992B-417775E019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42" name="Text Box 1">
          <a:extLst>
            <a:ext uri="{FF2B5EF4-FFF2-40B4-BE49-F238E27FC236}">
              <a16:creationId xmlns:a16="http://schemas.microsoft.com/office/drawing/2014/main" id="{42A1C364-C4AA-4E33-8827-AC887787B5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43" name="Text Box 1">
          <a:extLst>
            <a:ext uri="{FF2B5EF4-FFF2-40B4-BE49-F238E27FC236}">
              <a16:creationId xmlns:a16="http://schemas.microsoft.com/office/drawing/2014/main" id="{6B103AD7-D43E-41AA-88D7-13B36695B6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44" name="Text Box 1">
          <a:extLst>
            <a:ext uri="{FF2B5EF4-FFF2-40B4-BE49-F238E27FC236}">
              <a16:creationId xmlns:a16="http://schemas.microsoft.com/office/drawing/2014/main" id="{F20D2C80-4DB3-4EF1-98BC-4910545079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45" name="Text Box 1">
          <a:extLst>
            <a:ext uri="{FF2B5EF4-FFF2-40B4-BE49-F238E27FC236}">
              <a16:creationId xmlns:a16="http://schemas.microsoft.com/office/drawing/2014/main" id="{BA1DACC7-467D-4537-BC44-344E180AE8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46" name="Text Box 1">
          <a:extLst>
            <a:ext uri="{FF2B5EF4-FFF2-40B4-BE49-F238E27FC236}">
              <a16:creationId xmlns:a16="http://schemas.microsoft.com/office/drawing/2014/main" id="{A16162E5-D2E6-445C-8E0B-344D912419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47" name="Text Box 1">
          <a:extLst>
            <a:ext uri="{FF2B5EF4-FFF2-40B4-BE49-F238E27FC236}">
              <a16:creationId xmlns:a16="http://schemas.microsoft.com/office/drawing/2014/main" id="{F1D17A47-D5E0-4017-B0A4-28E1573A4F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48" name="Text Box 1">
          <a:extLst>
            <a:ext uri="{FF2B5EF4-FFF2-40B4-BE49-F238E27FC236}">
              <a16:creationId xmlns:a16="http://schemas.microsoft.com/office/drawing/2014/main" id="{118D144B-F502-4D1E-9FF1-82634EEE5D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49" name="Text Box 1">
          <a:extLst>
            <a:ext uri="{FF2B5EF4-FFF2-40B4-BE49-F238E27FC236}">
              <a16:creationId xmlns:a16="http://schemas.microsoft.com/office/drawing/2014/main" id="{D5C4BC21-4E09-4063-8147-B2FA9C4E54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50" name="Text Box 1">
          <a:extLst>
            <a:ext uri="{FF2B5EF4-FFF2-40B4-BE49-F238E27FC236}">
              <a16:creationId xmlns:a16="http://schemas.microsoft.com/office/drawing/2014/main" id="{E2D605B9-57E7-4D5F-9DFB-0B046AD9BC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51" name="Text Box 1">
          <a:extLst>
            <a:ext uri="{FF2B5EF4-FFF2-40B4-BE49-F238E27FC236}">
              <a16:creationId xmlns:a16="http://schemas.microsoft.com/office/drawing/2014/main" id="{3E50E772-EF1E-4B92-A5F5-A58ECAFFE4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52" name="Text Box 1">
          <a:extLst>
            <a:ext uri="{FF2B5EF4-FFF2-40B4-BE49-F238E27FC236}">
              <a16:creationId xmlns:a16="http://schemas.microsoft.com/office/drawing/2014/main" id="{FA80B2DE-A78A-43BD-B6C9-A1DD311B6D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53" name="Text Box 1">
          <a:extLst>
            <a:ext uri="{FF2B5EF4-FFF2-40B4-BE49-F238E27FC236}">
              <a16:creationId xmlns:a16="http://schemas.microsoft.com/office/drawing/2014/main" id="{DE186877-E6EC-4402-B8E8-8135CA335C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54" name="Text Box 1">
          <a:extLst>
            <a:ext uri="{FF2B5EF4-FFF2-40B4-BE49-F238E27FC236}">
              <a16:creationId xmlns:a16="http://schemas.microsoft.com/office/drawing/2014/main" id="{581AA42C-0BAC-42A9-BC27-088A96AF158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55" name="Text Box 1">
          <a:extLst>
            <a:ext uri="{FF2B5EF4-FFF2-40B4-BE49-F238E27FC236}">
              <a16:creationId xmlns:a16="http://schemas.microsoft.com/office/drawing/2014/main" id="{4D7EC1C8-FAFB-4AD5-BE8A-5997CDDD52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56" name="Text Box 1">
          <a:extLst>
            <a:ext uri="{FF2B5EF4-FFF2-40B4-BE49-F238E27FC236}">
              <a16:creationId xmlns:a16="http://schemas.microsoft.com/office/drawing/2014/main" id="{77F11FA4-ECEC-49DE-A8AD-45D550EFB4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57" name="Text Box 1">
          <a:extLst>
            <a:ext uri="{FF2B5EF4-FFF2-40B4-BE49-F238E27FC236}">
              <a16:creationId xmlns:a16="http://schemas.microsoft.com/office/drawing/2014/main" id="{31C1DEEF-27BF-4DC5-895B-300C8FC858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58" name="Text Box 1">
          <a:extLst>
            <a:ext uri="{FF2B5EF4-FFF2-40B4-BE49-F238E27FC236}">
              <a16:creationId xmlns:a16="http://schemas.microsoft.com/office/drawing/2014/main" id="{27924842-F0AB-412E-9449-F00B5DBE162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59" name="Text Box 1">
          <a:extLst>
            <a:ext uri="{FF2B5EF4-FFF2-40B4-BE49-F238E27FC236}">
              <a16:creationId xmlns:a16="http://schemas.microsoft.com/office/drawing/2014/main" id="{4367A677-516C-452C-809A-FC44A05D206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60" name="Text Box 1">
          <a:extLst>
            <a:ext uri="{FF2B5EF4-FFF2-40B4-BE49-F238E27FC236}">
              <a16:creationId xmlns:a16="http://schemas.microsoft.com/office/drawing/2014/main" id="{C12EF48F-1D79-4E4C-9172-A8E3DECD11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61" name="Text Box 1">
          <a:extLst>
            <a:ext uri="{FF2B5EF4-FFF2-40B4-BE49-F238E27FC236}">
              <a16:creationId xmlns:a16="http://schemas.microsoft.com/office/drawing/2014/main" id="{8809DC41-CC44-42B2-93F9-5D0843F7D4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62" name="Text Box 1">
          <a:extLst>
            <a:ext uri="{FF2B5EF4-FFF2-40B4-BE49-F238E27FC236}">
              <a16:creationId xmlns:a16="http://schemas.microsoft.com/office/drawing/2014/main" id="{EAB29405-87C3-4D98-ABBA-7CBD4E79B2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63" name="Text Box 1">
          <a:extLst>
            <a:ext uri="{FF2B5EF4-FFF2-40B4-BE49-F238E27FC236}">
              <a16:creationId xmlns:a16="http://schemas.microsoft.com/office/drawing/2014/main" id="{F507B710-48DF-40FA-B7F9-7732832F52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64" name="Text Box 1">
          <a:extLst>
            <a:ext uri="{FF2B5EF4-FFF2-40B4-BE49-F238E27FC236}">
              <a16:creationId xmlns:a16="http://schemas.microsoft.com/office/drawing/2014/main" id="{278D6A1D-49B0-41D4-A44D-3D3E056D846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65" name="Text Box 1">
          <a:extLst>
            <a:ext uri="{FF2B5EF4-FFF2-40B4-BE49-F238E27FC236}">
              <a16:creationId xmlns:a16="http://schemas.microsoft.com/office/drawing/2014/main" id="{5E9DE7D4-0AB6-4F21-91CB-B18CA5AF5E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66" name="Text Box 1">
          <a:extLst>
            <a:ext uri="{FF2B5EF4-FFF2-40B4-BE49-F238E27FC236}">
              <a16:creationId xmlns:a16="http://schemas.microsoft.com/office/drawing/2014/main" id="{EB67E61E-5C5D-446B-A59B-059C945A6D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67" name="Text Box 1">
          <a:extLst>
            <a:ext uri="{FF2B5EF4-FFF2-40B4-BE49-F238E27FC236}">
              <a16:creationId xmlns:a16="http://schemas.microsoft.com/office/drawing/2014/main" id="{2C0DFCE2-1439-48B8-9783-BFA61526E3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68" name="Text Box 1">
          <a:extLst>
            <a:ext uri="{FF2B5EF4-FFF2-40B4-BE49-F238E27FC236}">
              <a16:creationId xmlns:a16="http://schemas.microsoft.com/office/drawing/2014/main" id="{E12EA9CE-19A8-4D74-8A77-82864DCC552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69" name="Text Box 1">
          <a:extLst>
            <a:ext uri="{FF2B5EF4-FFF2-40B4-BE49-F238E27FC236}">
              <a16:creationId xmlns:a16="http://schemas.microsoft.com/office/drawing/2014/main" id="{32C0BEDA-8CDC-4228-9BB5-626079B535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0" name="Text Box 1">
          <a:extLst>
            <a:ext uri="{FF2B5EF4-FFF2-40B4-BE49-F238E27FC236}">
              <a16:creationId xmlns:a16="http://schemas.microsoft.com/office/drawing/2014/main" id="{7C20C34A-C924-484C-8893-002E3530F9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1" name="Text Box 1">
          <a:extLst>
            <a:ext uri="{FF2B5EF4-FFF2-40B4-BE49-F238E27FC236}">
              <a16:creationId xmlns:a16="http://schemas.microsoft.com/office/drawing/2014/main" id="{B22EB816-CE24-4101-9867-D54779F022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2" name="Text Box 1">
          <a:extLst>
            <a:ext uri="{FF2B5EF4-FFF2-40B4-BE49-F238E27FC236}">
              <a16:creationId xmlns:a16="http://schemas.microsoft.com/office/drawing/2014/main" id="{5289647D-5233-4D73-BC8F-ACF6AEB543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3" name="Text Box 1">
          <a:extLst>
            <a:ext uri="{FF2B5EF4-FFF2-40B4-BE49-F238E27FC236}">
              <a16:creationId xmlns:a16="http://schemas.microsoft.com/office/drawing/2014/main" id="{451B5C06-0429-4F16-AE84-44E3471DB9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74" name="Text Box 1">
          <a:extLst>
            <a:ext uri="{FF2B5EF4-FFF2-40B4-BE49-F238E27FC236}">
              <a16:creationId xmlns:a16="http://schemas.microsoft.com/office/drawing/2014/main" id="{2500E4A8-33BE-47F7-9F3E-B925A077A3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75" name="Text Box 1">
          <a:extLst>
            <a:ext uri="{FF2B5EF4-FFF2-40B4-BE49-F238E27FC236}">
              <a16:creationId xmlns:a16="http://schemas.microsoft.com/office/drawing/2014/main" id="{63C7E179-CA2D-4699-902C-DA0C74A327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76" name="Text Box 1">
          <a:extLst>
            <a:ext uri="{FF2B5EF4-FFF2-40B4-BE49-F238E27FC236}">
              <a16:creationId xmlns:a16="http://schemas.microsoft.com/office/drawing/2014/main" id="{6C8FD15A-4CF8-4B7F-BD2F-D763391997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77" name="Text Box 1">
          <a:extLst>
            <a:ext uri="{FF2B5EF4-FFF2-40B4-BE49-F238E27FC236}">
              <a16:creationId xmlns:a16="http://schemas.microsoft.com/office/drawing/2014/main" id="{0542D9FE-D1B4-4A1D-83FD-4445698A1C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8" name="Text Box 1">
          <a:extLst>
            <a:ext uri="{FF2B5EF4-FFF2-40B4-BE49-F238E27FC236}">
              <a16:creationId xmlns:a16="http://schemas.microsoft.com/office/drawing/2014/main" id="{55B627C1-1AF8-4D44-85F7-F4E43EF120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79" name="Text Box 1">
          <a:extLst>
            <a:ext uri="{FF2B5EF4-FFF2-40B4-BE49-F238E27FC236}">
              <a16:creationId xmlns:a16="http://schemas.microsoft.com/office/drawing/2014/main" id="{FA4E45C2-1CCA-4A84-BB65-377D5A6979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80" name="Text Box 1">
          <a:extLst>
            <a:ext uri="{FF2B5EF4-FFF2-40B4-BE49-F238E27FC236}">
              <a16:creationId xmlns:a16="http://schemas.microsoft.com/office/drawing/2014/main" id="{62259D46-3458-4A31-BC1F-20EBB48FA9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81" name="Text Box 1">
          <a:extLst>
            <a:ext uri="{FF2B5EF4-FFF2-40B4-BE49-F238E27FC236}">
              <a16:creationId xmlns:a16="http://schemas.microsoft.com/office/drawing/2014/main" id="{3F49D12C-75F9-4B6B-AA41-D3ACCD108A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82" name="Text Box 1">
          <a:extLst>
            <a:ext uri="{FF2B5EF4-FFF2-40B4-BE49-F238E27FC236}">
              <a16:creationId xmlns:a16="http://schemas.microsoft.com/office/drawing/2014/main" id="{105AADB0-E7FE-44AB-8A40-32646EC978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83" name="Text Box 1">
          <a:extLst>
            <a:ext uri="{FF2B5EF4-FFF2-40B4-BE49-F238E27FC236}">
              <a16:creationId xmlns:a16="http://schemas.microsoft.com/office/drawing/2014/main" id="{4192D197-D44F-4C1C-95FE-D3D784F35C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84" name="Text Box 1">
          <a:extLst>
            <a:ext uri="{FF2B5EF4-FFF2-40B4-BE49-F238E27FC236}">
              <a16:creationId xmlns:a16="http://schemas.microsoft.com/office/drawing/2014/main" id="{1662A7B2-8837-4B24-A218-CCFF69F209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085" name="Text Box 1">
          <a:extLst>
            <a:ext uri="{FF2B5EF4-FFF2-40B4-BE49-F238E27FC236}">
              <a16:creationId xmlns:a16="http://schemas.microsoft.com/office/drawing/2014/main" id="{7B550A91-4F95-48F7-863A-8C6A047EB8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86" name="Text Box 1">
          <a:extLst>
            <a:ext uri="{FF2B5EF4-FFF2-40B4-BE49-F238E27FC236}">
              <a16:creationId xmlns:a16="http://schemas.microsoft.com/office/drawing/2014/main" id="{FDA1E08F-41B4-412F-B5FB-BDFEEF7565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87" name="Text Box 1">
          <a:extLst>
            <a:ext uri="{FF2B5EF4-FFF2-40B4-BE49-F238E27FC236}">
              <a16:creationId xmlns:a16="http://schemas.microsoft.com/office/drawing/2014/main" id="{8F1B2819-EE91-46F9-9CB8-5DF8AEF651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88" name="Text Box 1">
          <a:extLst>
            <a:ext uri="{FF2B5EF4-FFF2-40B4-BE49-F238E27FC236}">
              <a16:creationId xmlns:a16="http://schemas.microsoft.com/office/drawing/2014/main" id="{3160D1D1-454E-4EDC-AB2B-EDA20084AE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089" name="Text Box 1">
          <a:extLst>
            <a:ext uri="{FF2B5EF4-FFF2-40B4-BE49-F238E27FC236}">
              <a16:creationId xmlns:a16="http://schemas.microsoft.com/office/drawing/2014/main" id="{4E26A0F0-76E7-420E-8D8F-5B42A8E2A7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90" name="Text Box 1">
          <a:extLst>
            <a:ext uri="{FF2B5EF4-FFF2-40B4-BE49-F238E27FC236}">
              <a16:creationId xmlns:a16="http://schemas.microsoft.com/office/drawing/2014/main" id="{70B7C6AE-5407-4B8C-91EE-E9E81398A5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91" name="Text Box 1">
          <a:extLst>
            <a:ext uri="{FF2B5EF4-FFF2-40B4-BE49-F238E27FC236}">
              <a16:creationId xmlns:a16="http://schemas.microsoft.com/office/drawing/2014/main" id="{F75FFCB7-5E56-49D5-B269-EAC69621BB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92" name="Text Box 1">
          <a:extLst>
            <a:ext uri="{FF2B5EF4-FFF2-40B4-BE49-F238E27FC236}">
              <a16:creationId xmlns:a16="http://schemas.microsoft.com/office/drawing/2014/main" id="{B375B4DE-7DD4-4693-BA63-0499243DA9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93" name="Text Box 1">
          <a:extLst>
            <a:ext uri="{FF2B5EF4-FFF2-40B4-BE49-F238E27FC236}">
              <a16:creationId xmlns:a16="http://schemas.microsoft.com/office/drawing/2014/main" id="{037FDF5D-C458-4523-B93F-17284CF847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94" name="Text Box 1">
          <a:extLst>
            <a:ext uri="{FF2B5EF4-FFF2-40B4-BE49-F238E27FC236}">
              <a16:creationId xmlns:a16="http://schemas.microsoft.com/office/drawing/2014/main" id="{045BE339-E1AD-4643-8304-8AEB478FE07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95" name="Text Box 1">
          <a:extLst>
            <a:ext uri="{FF2B5EF4-FFF2-40B4-BE49-F238E27FC236}">
              <a16:creationId xmlns:a16="http://schemas.microsoft.com/office/drawing/2014/main" id="{9DAE4F6A-39D4-4BB5-9018-0CC25FB303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96" name="Text Box 1">
          <a:extLst>
            <a:ext uri="{FF2B5EF4-FFF2-40B4-BE49-F238E27FC236}">
              <a16:creationId xmlns:a16="http://schemas.microsoft.com/office/drawing/2014/main" id="{7A9E9DDA-A0C7-47A4-97C2-09ED2DFB5F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97" name="Text Box 1">
          <a:extLst>
            <a:ext uri="{FF2B5EF4-FFF2-40B4-BE49-F238E27FC236}">
              <a16:creationId xmlns:a16="http://schemas.microsoft.com/office/drawing/2014/main" id="{FB8C4F6A-B43F-4BD6-803A-B8FAD9EB82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098" name="Text Box 1">
          <a:extLst>
            <a:ext uri="{FF2B5EF4-FFF2-40B4-BE49-F238E27FC236}">
              <a16:creationId xmlns:a16="http://schemas.microsoft.com/office/drawing/2014/main" id="{F1BB73AD-5A2D-45EB-8056-86807B76F7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099" name="Text Box 1">
          <a:extLst>
            <a:ext uri="{FF2B5EF4-FFF2-40B4-BE49-F238E27FC236}">
              <a16:creationId xmlns:a16="http://schemas.microsoft.com/office/drawing/2014/main" id="{36D513BF-79E9-4EB8-97CE-D3CB0CB298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00" name="Text Box 1">
          <a:extLst>
            <a:ext uri="{FF2B5EF4-FFF2-40B4-BE49-F238E27FC236}">
              <a16:creationId xmlns:a16="http://schemas.microsoft.com/office/drawing/2014/main" id="{85F2FABD-8580-4F94-BB8B-0C97297056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01" name="Text Box 1">
          <a:extLst>
            <a:ext uri="{FF2B5EF4-FFF2-40B4-BE49-F238E27FC236}">
              <a16:creationId xmlns:a16="http://schemas.microsoft.com/office/drawing/2014/main" id="{50B8BC22-08A2-47AF-A2BE-1600900DD46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02" name="Text Box 1">
          <a:extLst>
            <a:ext uri="{FF2B5EF4-FFF2-40B4-BE49-F238E27FC236}">
              <a16:creationId xmlns:a16="http://schemas.microsoft.com/office/drawing/2014/main" id="{56DCB2D3-2E6B-4BA2-83BD-DE96E9E76A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03" name="Text Box 1">
          <a:extLst>
            <a:ext uri="{FF2B5EF4-FFF2-40B4-BE49-F238E27FC236}">
              <a16:creationId xmlns:a16="http://schemas.microsoft.com/office/drawing/2014/main" id="{E40C6F29-40B9-4474-8ACA-AA8BE83DA1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04" name="Text Box 1">
          <a:extLst>
            <a:ext uri="{FF2B5EF4-FFF2-40B4-BE49-F238E27FC236}">
              <a16:creationId xmlns:a16="http://schemas.microsoft.com/office/drawing/2014/main" id="{7B6C3D0E-E8C9-417E-90BC-3938FB4720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05" name="Text Box 1">
          <a:extLst>
            <a:ext uri="{FF2B5EF4-FFF2-40B4-BE49-F238E27FC236}">
              <a16:creationId xmlns:a16="http://schemas.microsoft.com/office/drawing/2014/main" id="{AC66F90F-6083-4502-A4E7-667FA01A95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06" name="Text Box 1">
          <a:extLst>
            <a:ext uri="{FF2B5EF4-FFF2-40B4-BE49-F238E27FC236}">
              <a16:creationId xmlns:a16="http://schemas.microsoft.com/office/drawing/2014/main" id="{5660C247-FCD6-435E-99D4-92F58177887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07" name="Text Box 1">
          <a:extLst>
            <a:ext uri="{FF2B5EF4-FFF2-40B4-BE49-F238E27FC236}">
              <a16:creationId xmlns:a16="http://schemas.microsoft.com/office/drawing/2014/main" id="{9485349A-6008-474D-82DD-73AC55F2121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08" name="Text Box 1">
          <a:extLst>
            <a:ext uri="{FF2B5EF4-FFF2-40B4-BE49-F238E27FC236}">
              <a16:creationId xmlns:a16="http://schemas.microsoft.com/office/drawing/2014/main" id="{7B46E834-104A-4C47-A8FE-3D297D516F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09" name="Text Box 1">
          <a:extLst>
            <a:ext uri="{FF2B5EF4-FFF2-40B4-BE49-F238E27FC236}">
              <a16:creationId xmlns:a16="http://schemas.microsoft.com/office/drawing/2014/main" id="{E37B39A1-61C9-41F9-AAD6-0A50E8393A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10" name="Text Box 1">
          <a:extLst>
            <a:ext uri="{FF2B5EF4-FFF2-40B4-BE49-F238E27FC236}">
              <a16:creationId xmlns:a16="http://schemas.microsoft.com/office/drawing/2014/main" id="{429F9A63-CEE4-47BB-9251-446FFA53F8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11" name="Text Box 1">
          <a:extLst>
            <a:ext uri="{FF2B5EF4-FFF2-40B4-BE49-F238E27FC236}">
              <a16:creationId xmlns:a16="http://schemas.microsoft.com/office/drawing/2014/main" id="{52B7552E-6D2B-4B85-9C5D-CE8C1FA0ABB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12" name="Text Box 1">
          <a:extLst>
            <a:ext uri="{FF2B5EF4-FFF2-40B4-BE49-F238E27FC236}">
              <a16:creationId xmlns:a16="http://schemas.microsoft.com/office/drawing/2014/main" id="{B2E913C9-61D3-4DF0-AF02-44BE1B9F8C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13" name="Text Box 1">
          <a:extLst>
            <a:ext uri="{FF2B5EF4-FFF2-40B4-BE49-F238E27FC236}">
              <a16:creationId xmlns:a16="http://schemas.microsoft.com/office/drawing/2014/main" id="{E94276E5-2E8E-4877-BD5D-73F9AACB61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4" name="Text Box 1">
          <a:extLst>
            <a:ext uri="{FF2B5EF4-FFF2-40B4-BE49-F238E27FC236}">
              <a16:creationId xmlns:a16="http://schemas.microsoft.com/office/drawing/2014/main" id="{675A6848-E441-4412-AA3E-98A4F32C55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5" name="Text Box 1">
          <a:extLst>
            <a:ext uri="{FF2B5EF4-FFF2-40B4-BE49-F238E27FC236}">
              <a16:creationId xmlns:a16="http://schemas.microsoft.com/office/drawing/2014/main" id="{3779552E-293C-4717-884E-942FDBF3FB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6" name="Text Box 1">
          <a:extLst>
            <a:ext uri="{FF2B5EF4-FFF2-40B4-BE49-F238E27FC236}">
              <a16:creationId xmlns:a16="http://schemas.microsoft.com/office/drawing/2014/main" id="{0791B3C3-8CC9-4A4C-A1BA-6D7699A6FB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7" name="Text Box 1">
          <a:extLst>
            <a:ext uri="{FF2B5EF4-FFF2-40B4-BE49-F238E27FC236}">
              <a16:creationId xmlns:a16="http://schemas.microsoft.com/office/drawing/2014/main" id="{E90FF1C5-6B74-4318-9E84-C7F1790BD9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8" name="Text Box 1">
          <a:extLst>
            <a:ext uri="{FF2B5EF4-FFF2-40B4-BE49-F238E27FC236}">
              <a16:creationId xmlns:a16="http://schemas.microsoft.com/office/drawing/2014/main" id="{EF8CB175-41A6-49B6-A16E-CD08A1764E2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19" name="Text Box 1">
          <a:extLst>
            <a:ext uri="{FF2B5EF4-FFF2-40B4-BE49-F238E27FC236}">
              <a16:creationId xmlns:a16="http://schemas.microsoft.com/office/drawing/2014/main" id="{378E1487-B354-4A26-93A5-AF1F9B69D1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0" name="Text Box 1">
          <a:extLst>
            <a:ext uri="{FF2B5EF4-FFF2-40B4-BE49-F238E27FC236}">
              <a16:creationId xmlns:a16="http://schemas.microsoft.com/office/drawing/2014/main" id="{C036834D-7631-447C-91EE-FC784E403C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1" name="Text Box 1">
          <a:extLst>
            <a:ext uri="{FF2B5EF4-FFF2-40B4-BE49-F238E27FC236}">
              <a16:creationId xmlns:a16="http://schemas.microsoft.com/office/drawing/2014/main" id="{13FB653E-10F2-44D0-AA8E-0468AFB00C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2" name="Text Box 1">
          <a:extLst>
            <a:ext uri="{FF2B5EF4-FFF2-40B4-BE49-F238E27FC236}">
              <a16:creationId xmlns:a16="http://schemas.microsoft.com/office/drawing/2014/main" id="{61E810DA-F72F-4AC3-B816-1F053AB4B49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3" name="Text Box 1">
          <a:extLst>
            <a:ext uri="{FF2B5EF4-FFF2-40B4-BE49-F238E27FC236}">
              <a16:creationId xmlns:a16="http://schemas.microsoft.com/office/drawing/2014/main" id="{156D5449-56B2-497E-8A42-90071CC3A33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4" name="Text Box 1">
          <a:extLst>
            <a:ext uri="{FF2B5EF4-FFF2-40B4-BE49-F238E27FC236}">
              <a16:creationId xmlns:a16="http://schemas.microsoft.com/office/drawing/2014/main" id="{BD530EB8-A0F6-4865-BA7F-0283B42A77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5" name="Text Box 1">
          <a:extLst>
            <a:ext uri="{FF2B5EF4-FFF2-40B4-BE49-F238E27FC236}">
              <a16:creationId xmlns:a16="http://schemas.microsoft.com/office/drawing/2014/main" id="{098D4222-881F-4092-9052-AEE305C2B9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6" name="Text Box 1">
          <a:extLst>
            <a:ext uri="{FF2B5EF4-FFF2-40B4-BE49-F238E27FC236}">
              <a16:creationId xmlns:a16="http://schemas.microsoft.com/office/drawing/2014/main" id="{9558C255-A55F-4949-8A63-19DAEC1C8C1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7" name="Text Box 1">
          <a:extLst>
            <a:ext uri="{FF2B5EF4-FFF2-40B4-BE49-F238E27FC236}">
              <a16:creationId xmlns:a16="http://schemas.microsoft.com/office/drawing/2014/main" id="{F46EE4D7-E988-4F01-A450-52FBDDFB62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8" name="Text Box 1">
          <a:extLst>
            <a:ext uri="{FF2B5EF4-FFF2-40B4-BE49-F238E27FC236}">
              <a16:creationId xmlns:a16="http://schemas.microsoft.com/office/drawing/2014/main" id="{1CF7775A-0D50-4652-9FBC-551A173BED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129" name="Text Box 1">
          <a:extLst>
            <a:ext uri="{FF2B5EF4-FFF2-40B4-BE49-F238E27FC236}">
              <a16:creationId xmlns:a16="http://schemas.microsoft.com/office/drawing/2014/main" id="{6558653F-F9C1-459C-B0AF-EF97C0F80A8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30" name="Text Box 1">
          <a:extLst>
            <a:ext uri="{FF2B5EF4-FFF2-40B4-BE49-F238E27FC236}">
              <a16:creationId xmlns:a16="http://schemas.microsoft.com/office/drawing/2014/main" id="{F4B550AA-9212-4ADA-A8AF-AE240C7623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31" name="Text Box 1">
          <a:extLst>
            <a:ext uri="{FF2B5EF4-FFF2-40B4-BE49-F238E27FC236}">
              <a16:creationId xmlns:a16="http://schemas.microsoft.com/office/drawing/2014/main" id="{B43E053E-735A-4E41-B95F-20B388476B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32" name="Text Box 1">
          <a:extLst>
            <a:ext uri="{FF2B5EF4-FFF2-40B4-BE49-F238E27FC236}">
              <a16:creationId xmlns:a16="http://schemas.microsoft.com/office/drawing/2014/main" id="{6112D42F-A907-4325-95D3-76B10509C6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33" name="Text Box 1">
          <a:extLst>
            <a:ext uri="{FF2B5EF4-FFF2-40B4-BE49-F238E27FC236}">
              <a16:creationId xmlns:a16="http://schemas.microsoft.com/office/drawing/2014/main" id="{C6ED2855-7BAA-483E-9E4D-41E96AC387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34" name="Text Box 1">
          <a:extLst>
            <a:ext uri="{FF2B5EF4-FFF2-40B4-BE49-F238E27FC236}">
              <a16:creationId xmlns:a16="http://schemas.microsoft.com/office/drawing/2014/main" id="{3B0A9D27-6836-4F5B-9E38-285E5B72F4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35" name="Text Box 1">
          <a:extLst>
            <a:ext uri="{FF2B5EF4-FFF2-40B4-BE49-F238E27FC236}">
              <a16:creationId xmlns:a16="http://schemas.microsoft.com/office/drawing/2014/main" id="{BD2360DF-569C-4997-9151-C3AFF899ED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36" name="Text Box 1">
          <a:extLst>
            <a:ext uri="{FF2B5EF4-FFF2-40B4-BE49-F238E27FC236}">
              <a16:creationId xmlns:a16="http://schemas.microsoft.com/office/drawing/2014/main" id="{85DE6532-A202-4304-A281-5F81F8CE37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37" name="Text Box 1">
          <a:extLst>
            <a:ext uri="{FF2B5EF4-FFF2-40B4-BE49-F238E27FC236}">
              <a16:creationId xmlns:a16="http://schemas.microsoft.com/office/drawing/2014/main" id="{FC1ED706-2FAB-4C41-8BB0-9114F63588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38" name="Text Box 1">
          <a:extLst>
            <a:ext uri="{FF2B5EF4-FFF2-40B4-BE49-F238E27FC236}">
              <a16:creationId xmlns:a16="http://schemas.microsoft.com/office/drawing/2014/main" id="{DE0CE717-CDB7-4F71-9328-FB0F8FD396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39" name="Text Box 1">
          <a:extLst>
            <a:ext uri="{FF2B5EF4-FFF2-40B4-BE49-F238E27FC236}">
              <a16:creationId xmlns:a16="http://schemas.microsoft.com/office/drawing/2014/main" id="{10E6872A-D342-4870-8736-3DF2CF7E8B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40" name="Text Box 1">
          <a:extLst>
            <a:ext uri="{FF2B5EF4-FFF2-40B4-BE49-F238E27FC236}">
              <a16:creationId xmlns:a16="http://schemas.microsoft.com/office/drawing/2014/main" id="{6AF27E9C-EDB3-4932-9945-F8BFEB648C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41" name="Text Box 1">
          <a:extLst>
            <a:ext uri="{FF2B5EF4-FFF2-40B4-BE49-F238E27FC236}">
              <a16:creationId xmlns:a16="http://schemas.microsoft.com/office/drawing/2014/main" id="{2BEF1FD7-9EAF-4BEC-BF01-225EC8C7BD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42" name="Text Box 1">
          <a:extLst>
            <a:ext uri="{FF2B5EF4-FFF2-40B4-BE49-F238E27FC236}">
              <a16:creationId xmlns:a16="http://schemas.microsoft.com/office/drawing/2014/main" id="{1458E40D-42B1-4F8F-9717-E9A6C37316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43" name="Text Box 1">
          <a:extLst>
            <a:ext uri="{FF2B5EF4-FFF2-40B4-BE49-F238E27FC236}">
              <a16:creationId xmlns:a16="http://schemas.microsoft.com/office/drawing/2014/main" id="{31F15C69-8F95-4131-827F-E576E44FD1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44" name="Text Box 1">
          <a:extLst>
            <a:ext uri="{FF2B5EF4-FFF2-40B4-BE49-F238E27FC236}">
              <a16:creationId xmlns:a16="http://schemas.microsoft.com/office/drawing/2014/main" id="{D8518A9F-851B-4A3E-BADA-F4CCE5B417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45" name="Text Box 1">
          <a:extLst>
            <a:ext uri="{FF2B5EF4-FFF2-40B4-BE49-F238E27FC236}">
              <a16:creationId xmlns:a16="http://schemas.microsoft.com/office/drawing/2014/main" id="{DE900F1F-D9BE-4783-A9C3-C6679A3239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46" name="Text Box 1">
          <a:extLst>
            <a:ext uri="{FF2B5EF4-FFF2-40B4-BE49-F238E27FC236}">
              <a16:creationId xmlns:a16="http://schemas.microsoft.com/office/drawing/2014/main" id="{BEF08B4B-3C03-438C-9D1F-4F1A15538E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47" name="Text Box 1">
          <a:extLst>
            <a:ext uri="{FF2B5EF4-FFF2-40B4-BE49-F238E27FC236}">
              <a16:creationId xmlns:a16="http://schemas.microsoft.com/office/drawing/2014/main" id="{BCAE7E29-897B-45AD-B7ED-BF7DD0A4D6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48" name="Text Box 1">
          <a:extLst>
            <a:ext uri="{FF2B5EF4-FFF2-40B4-BE49-F238E27FC236}">
              <a16:creationId xmlns:a16="http://schemas.microsoft.com/office/drawing/2014/main" id="{6098EF8A-2E50-4778-96B3-B0510CBA1B5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49" name="Text Box 1">
          <a:extLst>
            <a:ext uri="{FF2B5EF4-FFF2-40B4-BE49-F238E27FC236}">
              <a16:creationId xmlns:a16="http://schemas.microsoft.com/office/drawing/2014/main" id="{B98A1757-3563-4A93-B00E-3C3FCFDAE0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0" name="Text Box 1">
          <a:extLst>
            <a:ext uri="{FF2B5EF4-FFF2-40B4-BE49-F238E27FC236}">
              <a16:creationId xmlns:a16="http://schemas.microsoft.com/office/drawing/2014/main" id="{C439D067-D8D6-48E9-81A8-94C4034796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1" name="Text Box 1">
          <a:extLst>
            <a:ext uri="{FF2B5EF4-FFF2-40B4-BE49-F238E27FC236}">
              <a16:creationId xmlns:a16="http://schemas.microsoft.com/office/drawing/2014/main" id="{A3C33E9B-B6F7-44F4-B642-6124A47499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2" name="Text Box 1">
          <a:extLst>
            <a:ext uri="{FF2B5EF4-FFF2-40B4-BE49-F238E27FC236}">
              <a16:creationId xmlns:a16="http://schemas.microsoft.com/office/drawing/2014/main" id="{86F9C0B3-1C91-4AB8-9239-DB99FB552B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3" name="Text Box 1">
          <a:extLst>
            <a:ext uri="{FF2B5EF4-FFF2-40B4-BE49-F238E27FC236}">
              <a16:creationId xmlns:a16="http://schemas.microsoft.com/office/drawing/2014/main" id="{21851556-91C8-4D0C-84E0-F26836DD442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54" name="Text Box 1">
          <a:extLst>
            <a:ext uri="{FF2B5EF4-FFF2-40B4-BE49-F238E27FC236}">
              <a16:creationId xmlns:a16="http://schemas.microsoft.com/office/drawing/2014/main" id="{3E202CA7-EF0A-4382-8FDD-4C7C13FA62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55" name="Text Box 1">
          <a:extLst>
            <a:ext uri="{FF2B5EF4-FFF2-40B4-BE49-F238E27FC236}">
              <a16:creationId xmlns:a16="http://schemas.microsoft.com/office/drawing/2014/main" id="{3CD42E21-0FF8-444D-9A27-FE7119A71F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56" name="Text Box 1">
          <a:extLst>
            <a:ext uri="{FF2B5EF4-FFF2-40B4-BE49-F238E27FC236}">
              <a16:creationId xmlns:a16="http://schemas.microsoft.com/office/drawing/2014/main" id="{23AE97EC-3B08-4AF6-AB6B-D64D62CCA0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57" name="Text Box 1">
          <a:extLst>
            <a:ext uri="{FF2B5EF4-FFF2-40B4-BE49-F238E27FC236}">
              <a16:creationId xmlns:a16="http://schemas.microsoft.com/office/drawing/2014/main" id="{CE4359A4-3270-4382-9A1A-429EB49E47F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8" name="Text Box 1">
          <a:extLst>
            <a:ext uri="{FF2B5EF4-FFF2-40B4-BE49-F238E27FC236}">
              <a16:creationId xmlns:a16="http://schemas.microsoft.com/office/drawing/2014/main" id="{00D2F232-B6D0-4A62-9351-9FF7CA4DB7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59" name="Text Box 1">
          <a:extLst>
            <a:ext uri="{FF2B5EF4-FFF2-40B4-BE49-F238E27FC236}">
              <a16:creationId xmlns:a16="http://schemas.microsoft.com/office/drawing/2014/main" id="{2A0557B1-6DEB-46E8-8A66-37BD3A0B6A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0" name="Text Box 1">
          <a:extLst>
            <a:ext uri="{FF2B5EF4-FFF2-40B4-BE49-F238E27FC236}">
              <a16:creationId xmlns:a16="http://schemas.microsoft.com/office/drawing/2014/main" id="{3562A20C-ACF5-41AC-8115-B60382D8390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1" name="Text Box 1">
          <a:extLst>
            <a:ext uri="{FF2B5EF4-FFF2-40B4-BE49-F238E27FC236}">
              <a16:creationId xmlns:a16="http://schemas.microsoft.com/office/drawing/2014/main" id="{62817265-FF94-4DA3-8BA1-4283CC2161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62" name="Text Box 1">
          <a:extLst>
            <a:ext uri="{FF2B5EF4-FFF2-40B4-BE49-F238E27FC236}">
              <a16:creationId xmlns:a16="http://schemas.microsoft.com/office/drawing/2014/main" id="{304D15E7-AE7C-46D0-B6BD-752A2E28C9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63" name="Text Box 1">
          <a:extLst>
            <a:ext uri="{FF2B5EF4-FFF2-40B4-BE49-F238E27FC236}">
              <a16:creationId xmlns:a16="http://schemas.microsoft.com/office/drawing/2014/main" id="{08945D65-12BE-4892-81E6-D71FD72494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164" name="Text Box 1">
          <a:extLst>
            <a:ext uri="{FF2B5EF4-FFF2-40B4-BE49-F238E27FC236}">
              <a16:creationId xmlns:a16="http://schemas.microsoft.com/office/drawing/2014/main" id="{C61A52B7-0A0C-4D66-B704-7897F24C43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65" name="Text Box 1">
          <a:extLst>
            <a:ext uri="{FF2B5EF4-FFF2-40B4-BE49-F238E27FC236}">
              <a16:creationId xmlns:a16="http://schemas.microsoft.com/office/drawing/2014/main" id="{99CB2681-CE89-41D1-9143-C40ED39992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6" name="Text Box 1">
          <a:extLst>
            <a:ext uri="{FF2B5EF4-FFF2-40B4-BE49-F238E27FC236}">
              <a16:creationId xmlns:a16="http://schemas.microsoft.com/office/drawing/2014/main" id="{E8D836B4-DA35-481F-91AE-0154C93396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7" name="Text Box 1">
          <a:extLst>
            <a:ext uri="{FF2B5EF4-FFF2-40B4-BE49-F238E27FC236}">
              <a16:creationId xmlns:a16="http://schemas.microsoft.com/office/drawing/2014/main" id="{3DD87FBA-E898-45FC-8BCE-0E31C5855FE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8" name="Text Box 1">
          <a:extLst>
            <a:ext uri="{FF2B5EF4-FFF2-40B4-BE49-F238E27FC236}">
              <a16:creationId xmlns:a16="http://schemas.microsoft.com/office/drawing/2014/main" id="{229A2E8E-0ACD-4E58-B52D-63EC3BF9C1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69" name="Text Box 1">
          <a:extLst>
            <a:ext uri="{FF2B5EF4-FFF2-40B4-BE49-F238E27FC236}">
              <a16:creationId xmlns:a16="http://schemas.microsoft.com/office/drawing/2014/main" id="{2BE05A3D-9EB2-4D4F-8111-9EDD8BD080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70" name="Text Box 1">
          <a:extLst>
            <a:ext uri="{FF2B5EF4-FFF2-40B4-BE49-F238E27FC236}">
              <a16:creationId xmlns:a16="http://schemas.microsoft.com/office/drawing/2014/main" id="{53E94C2F-1898-45E3-89B1-2936BBCB7F3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71" name="Text Box 1">
          <a:extLst>
            <a:ext uri="{FF2B5EF4-FFF2-40B4-BE49-F238E27FC236}">
              <a16:creationId xmlns:a16="http://schemas.microsoft.com/office/drawing/2014/main" id="{90EB1D43-9291-42B6-862B-AB47A3AB81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72" name="Text Box 1">
          <a:extLst>
            <a:ext uri="{FF2B5EF4-FFF2-40B4-BE49-F238E27FC236}">
              <a16:creationId xmlns:a16="http://schemas.microsoft.com/office/drawing/2014/main" id="{2DC6D73D-C0B4-4488-AA89-641B3F7E86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73" name="Text Box 1">
          <a:extLst>
            <a:ext uri="{FF2B5EF4-FFF2-40B4-BE49-F238E27FC236}">
              <a16:creationId xmlns:a16="http://schemas.microsoft.com/office/drawing/2014/main" id="{AF00932B-C29D-4D2F-9D6C-15096734E8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74" name="Text Box 1">
          <a:extLst>
            <a:ext uri="{FF2B5EF4-FFF2-40B4-BE49-F238E27FC236}">
              <a16:creationId xmlns:a16="http://schemas.microsoft.com/office/drawing/2014/main" id="{B33AFCBF-14F9-4CB4-B637-4B504219E2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75" name="Text Box 1">
          <a:extLst>
            <a:ext uri="{FF2B5EF4-FFF2-40B4-BE49-F238E27FC236}">
              <a16:creationId xmlns:a16="http://schemas.microsoft.com/office/drawing/2014/main" id="{30FB01A1-C4DE-4269-94DB-030DEA6E23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76" name="Text Box 1">
          <a:extLst>
            <a:ext uri="{FF2B5EF4-FFF2-40B4-BE49-F238E27FC236}">
              <a16:creationId xmlns:a16="http://schemas.microsoft.com/office/drawing/2014/main" id="{DE9FC44F-3895-4F44-9077-C9AD3DC5BD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77" name="Text Box 1">
          <a:extLst>
            <a:ext uri="{FF2B5EF4-FFF2-40B4-BE49-F238E27FC236}">
              <a16:creationId xmlns:a16="http://schemas.microsoft.com/office/drawing/2014/main" id="{7014F9C0-0150-43FD-A59F-6924C09A567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78" name="Text Box 1">
          <a:extLst>
            <a:ext uri="{FF2B5EF4-FFF2-40B4-BE49-F238E27FC236}">
              <a16:creationId xmlns:a16="http://schemas.microsoft.com/office/drawing/2014/main" id="{981CC9DC-112E-4E7F-849D-F5C1F01A76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79" name="Text Box 1">
          <a:extLst>
            <a:ext uri="{FF2B5EF4-FFF2-40B4-BE49-F238E27FC236}">
              <a16:creationId xmlns:a16="http://schemas.microsoft.com/office/drawing/2014/main" id="{C91FDF47-E759-4E70-9840-DAA161169F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80" name="Text Box 1">
          <a:extLst>
            <a:ext uri="{FF2B5EF4-FFF2-40B4-BE49-F238E27FC236}">
              <a16:creationId xmlns:a16="http://schemas.microsoft.com/office/drawing/2014/main" id="{C5BA80C6-C57E-4714-9C4C-BA703F9B573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81" name="Text Box 1">
          <a:extLst>
            <a:ext uri="{FF2B5EF4-FFF2-40B4-BE49-F238E27FC236}">
              <a16:creationId xmlns:a16="http://schemas.microsoft.com/office/drawing/2014/main" id="{8999F318-A321-4E0D-BB3A-262A14E9E0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82" name="Text Box 1">
          <a:extLst>
            <a:ext uri="{FF2B5EF4-FFF2-40B4-BE49-F238E27FC236}">
              <a16:creationId xmlns:a16="http://schemas.microsoft.com/office/drawing/2014/main" id="{FF5E5FAD-951D-4829-934A-1DF56BD6AF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83" name="Text Box 1">
          <a:extLst>
            <a:ext uri="{FF2B5EF4-FFF2-40B4-BE49-F238E27FC236}">
              <a16:creationId xmlns:a16="http://schemas.microsoft.com/office/drawing/2014/main" id="{FC430564-7D39-4988-BEF8-878A888DF6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84" name="Text Box 1">
          <a:extLst>
            <a:ext uri="{FF2B5EF4-FFF2-40B4-BE49-F238E27FC236}">
              <a16:creationId xmlns:a16="http://schemas.microsoft.com/office/drawing/2014/main" id="{6FF37C05-01A5-4244-9D25-4F1F675EC2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85" name="Text Box 1">
          <a:extLst>
            <a:ext uri="{FF2B5EF4-FFF2-40B4-BE49-F238E27FC236}">
              <a16:creationId xmlns:a16="http://schemas.microsoft.com/office/drawing/2014/main" id="{803D1908-DBA8-414B-9B91-B0F7628A77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86" name="Text Box 1">
          <a:extLst>
            <a:ext uri="{FF2B5EF4-FFF2-40B4-BE49-F238E27FC236}">
              <a16:creationId xmlns:a16="http://schemas.microsoft.com/office/drawing/2014/main" id="{3995342D-A3F3-42BC-B63F-4AA7820EC9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87" name="Text Box 1">
          <a:extLst>
            <a:ext uri="{FF2B5EF4-FFF2-40B4-BE49-F238E27FC236}">
              <a16:creationId xmlns:a16="http://schemas.microsoft.com/office/drawing/2014/main" id="{0F2F161C-B872-4553-8A29-E86D32B5801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88" name="Text Box 1">
          <a:extLst>
            <a:ext uri="{FF2B5EF4-FFF2-40B4-BE49-F238E27FC236}">
              <a16:creationId xmlns:a16="http://schemas.microsoft.com/office/drawing/2014/main" id="{C859AE9A-AFD2-47AE-84D7-6B9D681099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89" name="Text Box 1">
          <a:extLst>
            <a:ext uri="{FF2B5EF4-FFF2-40B4-BE49-F238E27FC236}">
              <a16:creationId xmlns:a16="http://schemas.microsoft.com/office/drawing/2014/main" id="{5217CF83-77BE-4867-8E47-A029F48EBCD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0" name="Text Box 1">
          <a:extLst>
            <a:ext uri="{FF2B5EF4-FFF2-40B4-BE49-F238E27FC236}">
              <a16:creationId xmlns:a16="http://schemas.microsoft.com/office/drawing/2014/main" id="{5780318B-2996-426F-B312-21CD557BB0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1" name="Text Box 1">
          <a:extLst>
            <a:ext uri="{FF2B5EF4-FFF2-40B4-BE49-F238E27FC236}">
              <a16:creationId xmlns:a16="http://schemas.microsoft.com/office/drawing/2014/main" id="{A60A97F0-6AAB-4CFE-B166-C338A01B22E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2" name="Text Box 1">
          <a:extLst>
            <a:ext uri="{FF2B5EF4-FFF2-40B4-BE49-F238E27FC236}">
              <a16:creationId xmlns:a16="http://schemas.microsoft.com/office/drawing/2014/main" id="{80638C37-4723-4F63-8E1F-2D6D06754B1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3" name="Text Box 1">
          <a:extLst>
            <a:ext uri="{FF2B5EF4-FFF2-40B4-BE49-F238E27FC236}">
              <a16:creationId xmlns:a16="http://schemas.microsoft.com/office/drawing/2014/main" id="{450B7625-3AE9-4C46-B117-F3A3382CA6D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94" name="Text Box 1">
          <a:extLst>
            <a:ext uri="{FF2B5EF4-FFF2-40B4-BE49-F238E27FC236}">
              <a16:creationId xmlns:a16="http://schemas.microsoft.com/office/drawing/2014/main" id="{25BD12B0-F52B-420D-BBF6-EB8CB4406E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95" name="Text Box 1">
          <a:extLst>
            <a:ext uri="{FF2B5EF4-FFF2-40B4-BE49-F238E27FC236}">
              <a16:creationId xmlns:a16="http://schemas.microsoft.com/office/drawing/2014/main" id="{F89C5824-729B-4053-83F5-EB486942FA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196" name="Text Box 1">
          <a:extLst>
            <a:ext uri="{FF2B5EF4-FFF2-40B4-BE49-F238E27FC236}">
              <a16:creationId xmlns:a16="http://schemas.microsoft.com/office/drawing/2014/main" id="{B4D3DFF1-5D58-4605-A5CE-C9BBB70752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197" name="Text Box 1">
          <a:extLst>
            <a:ext uri="{FF2B5EF4-FFF2-40B4-BE49-F238E27FC236}">
              <a16:creationId xmlns:a16="http://schemas.microsoft.com/office/drawing/2014/main" id="{D35B95F8-C6F0-4A6F-8233-AC21F5F66DF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8" name="Text Box 1">
          <a:extLst>
            <a:ext uri="{FF2B5EF4-FFF2-40B4-BE49-F238E27FC236}">
              <a16:creationId xmlns:a16="http://schemas.microsoft.com/office/drawing/2014/main" id="{BC3C6478-4D3A-43BC-BD60-A612569928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199" name="Text Box 1">
          <a:extLst>
            <a:ext uri="{FF2B5EF4-FFF2-40B4-BE49-F238E27FC236}">
              <a16:creationId xmlns:a16="http://schemas.microsoft.com/office/drawing/2014/main" id="{19E55D3A-F2CA-4823-A224-4F331B84B6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0" name="Text Box 1">
          <a:extLst>
            <a:ext uri="{FF2B5EF4-FFF2-40B4-BE49-F238E27FC236}">
              <a16:creationId xmlns:a16="http://schemas.microsoft.com/office/drawing/2014/main" id="{5A9C0EF8-9B32-472A-BF4E-7DC921C74C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1" name="Text Box 1">
          <a:extLst>
            <a:ext uri="{FF2B5EF4-FFF2-40B4-BE49-F238E27FC236}">
              <a16:creationId xmlns:a16="http://schemas.microsoft.com/office/drawing/2014/main" id="{D1CCF006-22C5-448F-A2C0-3FBC501474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02" name="Text Box 1">
          <a:extLst>
            <a:ext uri="{FF2B5EF4-FFF2-40B4-BE49-F238E27FC236}">
              <a16:creationId xmlns:a16="http://schemas.microsoft.com/office/drawing/2014/main" id="{1BDABF06-6933-44FA-B6C6-19BFE99410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03" name="Text Box 1">
          <a:extLst>
            <a:ext uri="{FF2B5EF4-FFF2-40B4-BE49-F238E27FC236}">
              <a16:creationId xmlns:a16="http://schemas.microsoft.com/office/drawing/2014/main" id="{25CA3AD6-B8AE-4AAF-B099-2A17D58FEA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04" name="Text Box 1">
          <a:extLst>
            <a:ext uri="{FF2B5EF4-FFF2-40B4-BE49-F238E27FC236}">
              <a16:creationId xmlns:a16="http://schemas.microsoft.com/office/drawing/2014/main" id="{AA9A2D8B-5DDC-4BF5-A4C6-AB143951E2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05" name="Text Box 1">
          <a:extLst>
            <a:ext uri="{FF2B5EF4-FFF2-40B4-BE49-F238E27FC236}">
              <a16:creationId xmlns:a16="http://schemas.microsoft.com/office/drawing/2014/main" id="{7D1D6560-9FFE-4236-B956-08144EA21A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6" name="Text Box 1">
          <a:extLst>
            <a:ext uri="{FF2B5EF4-FFF2-40B4-BE49-F238E27FC236}">
              <a16:creationId xmlns:a16="http://schemas.microsoft.com/office/drawing/2014/main" id="{79C6EDC2-E063-4C35-AFAF-141919C45B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7" name="Text Box 1">
          <a:extLst>
            <a:ext uri="{FF2B5EF4-FFF2-40B4-BE49-F238E27FC236}">
              <a16:creationId xmlns:a16="http://schemas.microsoft.com/office/drawing/2014/main" id="{FC882477-2CB9-4EE8-A0B1-6F9651F859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8" name="Text Box 1">
          <a:extLst>
            <a:ext uri="{FF2B5EF4-FFF2-40B4-BE49-F238E27FC236}">
              <a16:creationId xmlns:a16="http://schemas.microsoft.com/office/drawing/2014/main" id="{52A8E8CE-103B-4CC7-B893-DAA41593DB8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09" name="Text Box 1">
          <a:extLst>
            <a:ext uri="{FF2B5EF4-FFF2-40B4-BE49-F238E27FC236}">
              <a16:creationId xmlns:a16="http://schemas.microsoft.com/office/drawing/2014/main" id="{39453325-7C78-4C9A-B957-1DE2E7F533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10" name="Text Box 1">
          <a:extLst>
            <a:ext uri="{FF2B5EF4-FFF2-40B4-BE49-F238E27FC236}">
              <a16:creationId xmlns:a16="http://schemas.microsoft.com/office/drawing/2014/main" id="{9D39FE34-395B-4889-BDB4-74E4780EE4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11" name="Text Box 1">
          <a:extLst>
            <a:ext uri="{FF2B5EF4-FFF2-40B4-BE49-F238E27FC236}">
              <a16:creationId xmlns:a16="http://schemas.microsoft.com/office/drawing/2014/main" id="{5984D6EB-4C11-463A-8B13-EBA7CB3BDD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12" name="Text Box 1">
          <a:extLst>
            <a:ext uri="{FF2B5EF4-FFF2-40B4-BE49-F238E27FC236}">
              <a16:creationId xmlns:a16="http://schemas.microsoft.com/office/drawing/2014/main" id="{080A67F6-2A17-46CE-84D1-C3E569425E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13" name="Text Box 1">
          <a:extLst>
            <a:ext uri="{FF2B5EF4-FFF2-40B4-BE49-F238E27FC236}">
              <a16:creationId xmlns:a16="http://schemas.microsoft.com/office/drawing/2014/main" id="{A896D1C3-4DC5-4F3C-91C6-FCBB527436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14" name="Text Box 1">
          <a:extLst>
            <a:ext uri="{FF2B5EF4-FFF2-40B4-BE49-F238E27FC236}">
              <a16:creationId xmlns:a16="http://schemas.microsoft.com/office/drawing/2014/main" id="{D6281ED3-F744-4305-B66A-FFB4DD4BF61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15" name="Text Box 1">
          <a:extLst>
            <a:ext uri="{FF2B5EF4-FFF2-40B4-BE49-F238E27FC236}">
              <a16:creationId xmlns:a16="http://schemas.microsoft.com/office/drawing/2014/main" id="{7431B670-FBE7-4F8D-AF91-49CDFFA49F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16" name="Text Box 1">
          <a:extLst>
            <a:ext uri="{FF2B5EF4-FFF2-40B4-BE49-F238E27FC236}">
              <a16:creationId xmlns:a16="http://schemas.microsoft.com/office/drawing/2014/main" id="{F97FC323-379A-49B6-80B1-661F2A9DB8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D31F8FFB-E71C-40B2-99B6-E8BB7AFB10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18" name="Text Box 1">
          <a:extLst>
            <a:ext uri="{FF2B5EF4-FFF2-40B4-BE49-F238E27FC236}">
              <a16:creationId xmlns:a16="http://schemas.microsoft.com/office/drawing/2014/main" id="{03CB5956-80A1-472E-909B-2DECD64144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19" name="Text Box 1">
          <a:extLst>
            <a:ext uri="{FF2B5EF4-FFF2-40B4-BE49-F238E27FC236}">
              <a16:creationId xmlns:a16="http://schemas.microsoft.com/office/drawing/2014/main" id="{900FCBA1-AC21-4888-AD98-6AD052A5DDA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20" name="Text Box 1">
          <a:extLst>
            <a:ext uri="{FF2B5EF4-FFF2-40B4-BE49-F238E27FC236}">
              <a16:creationId xmlns:a16="http://schemas.microsoft.com/office/drawing/2014/main" id="{A0E1C71E-4CA7-4038-BD9F-6E873C7C38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21" name="Text Box 1">
          <a:extLst>
            <a:ext uri="{FF2B5EF4-FFF2-40B4-BE49-F238E27FC236}">
              <a16:creationId xmlns:a16="http://schemas.microsoft.com/office/drawing/2014/main" id="{D7344AC9-8C02-4D4C-9A9C-E222DD6F82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22" name="Text Box 1">
          <a:extLst>
            <a:ext uri="{FF2B5EF4-FFF2-40B4-BE49-F238E27FC236}">
              <a16:creationId xmlns:a16="http://schemas.microsoft.com/office/drawing/2014/main" id="{026099FC-9272-4CDA-AE0F-B0D289F09B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23" name="Text Box 1">
          <a:extLst>
            <a:ext uri="{FF2B5EF4-FFF2-40B4-BE49-F238E27FC236}">
              <a16:creationId xmlns:a16="http://schemas.microsoft.com/office/drawing/2014/main" id="{1F118C5B-6767-4E97-93E6-F53AB56482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24" name="Text Box 1">
          <a:extLst>
            <a:ext uri="{FF2B5EF4-FFF2-40B4-BE49-F238E27FC236}">
              <a16:creationId xmlns:a16="http://schemas.microsoft.com/office/drawing/2014/main" id="{B7289702-3239-4D5A-B3C1-061FE198A1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25" name="Text Box 1">
          <a:extLst>
            <a:ext uri="{FF2B5EF4-FFF2-40B4-BE49-F238E27FC236}">
              <a16:creationId xmlns:a16="http://schemas.microsoft.com/office/drawing/2014/main" id="{8DD53125-9624-4036-BBA1-48554F462B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26" name="Text Box 1">
          <a:extLst>
            <a:ext uri="{FF2B5EF4-FFF2-40B4-BE49-F238E27FC236}">
              <a16:creationId xmlns:a16="http://schemas.microsoft.com/office/drawing/2014/main" id="{242F88B1-4F8C-4A67-A6A9-3E8D9B2373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27" name="Text Box 1">
          <a:extLst>
            <a:ext uri="{FF2B5EF4-FFF2-40B4-BE49-F238E27FC236}">
              <a16:creationId xmlns:a16="http://schemas.microsoft.com/office/drawing/2014/main" id="{CDD8A7D6-5E3A-4A29-9DB6-CCD7B9175C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28" name="Text Box 1">
          <a:extLst>
            <a:ext uri="{FF2B5EF4-FFF2-40B4-BE49-F238E27FC236}">
              <a16:creationId xmlns:a16="http://schemas.microsoft.com/office/drawing/2014/main" id="{68E9DE45-605B-4FBC-A790-40363B46BC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29" name="Text Box 1">
          <a:extLst>
            <a:ext uri="{FF2B5EF4-FFF2-40B4-BE49-F238E27FC236}">
              <a16:creationId xmlns:a16="http://schemas.microsoft.com/office/drawing/2014/main" id="{036B0D8B-FEA3-4EA2-AF43-42D9A59607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0" name="Text Box 1">
          <a:extLst>
            <a:ext uri="{FF2B5EF4-FFF2-40B4-BE49-F238E27FC236}">
              <a16:creationId xmlns:a16="http://schemas.microsoft.com/office/drawing/2014/main" id="{C1038BA3-1BBD-4996-A8D3-97D2073DC74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1" name="Text Box 1">
          <a:extLst>
            <a:ext uri="{FF2B5EF4-FFF2-40B4-BE49-F238E27FC236}">
              <a16:creationId xmlns:a16="http://schemas.microsoft.com/office/drawing/2014/main" id="{384E8EF9-A7CE-445A-8EF0-197436580F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2" name="Text Box 1">
          <a:extLst>
            <a:ext uri="{FF2B5EF4-FFF2-40B4-BE49-F238E27FC236}">
              <a16:creationId xmlns:a16="http://schemas.microsoft.com/office/drawing/2014/main" id="{B92AA98B-7BAF-43B8-94B1-3939658A2E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3" name="Text Box 1">
          <a:extLst>
            <a:ext uri="{FF2B5EF4-FFF2-40B4-BE49-F238E27FC236}">
              <a16:creationId xmlns:a16="http://schemas.microsoft.com/office/drawing/2014/main" id="{E5BCB3A2-8F93-44A0-B282-0BEAEFD769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34" name="Text Box 1">
          <a:extLst>
            <a:ext uri="{FF2B5EF4-FFF2-40B4-BE49-F238E27FC236}">
              <a16:creationId xmlns:a16="http://schemas.microsoft.com/office/drawing/2014/main" id="{023FD237-530A-4476-9B49-F61D3704C3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35" name="Text Box 1">
          <a:extLst>
            <a:ext uri="{FF2B5EF4-FFF2-40B4-BE49-F238E27FC236}">
              <a16:creationId xmlns:a16="http://schemas.microsoft.com/office/drawing/2014/main" id="{8EE50405-7D66-44E2-B80C-07B7300D04D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36" name="Text Box 1">
          <a:extLst>
            <a:ext uri="{FF2B5EF4-FFF2-40B4-BE49-F238E27FC236}">
              <a16:creationId xmlns:a16="http://schemas.microsoft.com/office/drawing/2014/main" id="{B8427DD1-DD64-4116-8C5C-E153717550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37" name="Text Box 1">
          <a:extLst>
            <a:ext uri="{FF2B5EF4-FFF2-40B4-BE49-F238E27FC236}">
              <a16:creationId xmlns:a16="http://schemas.microsoft.com/office/drawing/2014/main" id="{069D89F4-7BE8-4393-8BDB-CCB290994B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8" name="Text Box 1">
          <a:extLst>
            <a:ext uri="{FF2B5EF4-FFF2-40B4-BE49-F238E27FC236}">
              <a16:creationId xmlns:a16="http://schemas.microsoft.com/office/drawing/2014/main" id="{54881555-F647-4204-BEAD-B8E75EA8EB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39" name="Text Box 1">
          <a:extLst>
            <a:ext uri="{FF2B5EF4-FFF2-40B4-BE49-F238E27FC236}">
              <a16:creationId xmlns:a16="http://schemas.microsoft.com/office/drawing/2014/main" id="{3D34F203-3058-4F6B-A363-A1FA2D6251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40" name="Text Box 1">
          <a:extLst>
            <a:ext uri="{FF2B5EF4-FFF2-40B4-BE49-F238E27FC236}">
              <a16:creationId xmlns:a16="http://schemas.microsoft.com/office/drawing/2014/main" id="{270E15FB-BEE8-41BA-A76C-AA0CE20C40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241" name="Text Box 1">
          <a:extLst>
            <a:ext uri="{FF2B5EF4-FFF2-40B4-BE49-F238E27FC236}">
              <a16:creationId xmlns:a16="http://schemas.microsoft.com/office/drawing/2014/main" id="{6641FD89-1379-43C5-AE69-6BDA08F2707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42" name="Text Box 1">
          <a:extLst>
            <a:ext uri="{FF2B5EF4-FFF2-40B4-BE49-F238E27FC236}">
              <a16:creationId xmlns:a16="http://schemas.microsoft.com/office/drawing/2014/main" id="{4A821548-27C0-4D09-A04A-346031D2058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43" name="Text Box 1">
          <a:extLst>
            <a:ext uri="{FF2B5EF4-FFF2-40B4-BE49-F238E27FC236}">
              <a16:creationId xmlns:a16="http://schemas.microsoft.com/office/drawing/2014/main" id="{E0D4E553-C43A-4685-A175-04D883B0E6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44" name="Text Box 1">
          <a:extLst>
            <a:ext uri="{FF2B5EF4-FFF2-40B4-BE49-F238E27FC236}">
              <a16:creationId xmlns:a16="http://schemas.microsoft.com/office/drawing/2014/main" id="{D1D4FE2D-D8D5-4D7D-8C89-FBEC14BE80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45" name="Text Box 1">
          <a:extLst>
            <a:ext uri="{FF2B5EF4-FFF2-40B4-BE49-F238E27FC236}">
              <a16:creationId xmlns:a16="http://schemas.microsoft.com/office/drawing/2014/main" id="{B3337B1A-6DB4-4066-B3E3-4311425531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46" name="Text Box 1">
          <a:extLst>
            <a:ext uri="{FF2B5EF4-FFF2-40B4-BE49-F238E27FC236}">
              <a16:creationId xmlns:a16="http://schemas.microsoft.com/office/drawing/2014/main" id="{7856D4B9-B590-4107-980C-C2ADD0EB01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47" name="Text Box 1">
          <a:extLst>
            <a:ext uri="{FF2B5EF4-FFF2-40B4-BE49-F238E27FC236}">
              <a16:creationId xmlns:a16="http://schemas.microsoft.com/office/drawing/2014/main" id="{4609D96E-C978-4562-84D7-E43ABA020E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48" name="Text Box 1">
          <a:extLst>
            <a:ext uri="{FF2B5EF4-FFF2-40B4-BE49-F238E27FC236}">
              <a16:creationId xmlns:a16="http://schemas.microsoft.com/office/drawing/2014/main" id="{DAABB797-039B-4E1C-9FEB-D621A7445E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49" name="Text Box 1">
          <a:extLst>
            <a:ext uri="{FF2B5EF4-FFF2-40B4-BE49-F238E27FC236}">
              <a16:creationId xmlns:a16="http://schemas.microsoft.com/office/drawing/2014/main" id="{FB23732D-71FF-4F31-B57D-54F738B537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50" name="Text Box 1">
          <a:extLst>
            <a:ext uri="{FF2B5EF4-FFF2-40B4-BE49-F238E27FC236}">
              <a16:creationId xmlns:a16="http://schemas.microsoft.com/office/drawing/2014/main" id="{91E3E503-66DA-405C-A16B-75C381A7A0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51" name="Text Box 1">
          <a:extLst>
            <a:ext uri="{FF2B5EF4-FFF2-40B4-BE49-F238E27FC236}">
              <a16:creationId xmlns:a16="http://schemas.microsoft.com/office/drawing/2014/main" id="{0942E74D-C574-43F3-8125-7412B9717DE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52" name="Text Box 1">
          <a:extLst>
            <a:ext uri="{FF2B5EF4-FFF2-40B4-BE49-F238E27FC236}">
              <a16:creationId xmlns:a16="http://schemas.microsoft.com/office/drawing/2014/main" id="{71C96188-5178-4707-8F61-A90489EEE58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53" name="Text Box 1">
          <a:extLst>
            <a:ext uri="{FF2B5EF4-FFF2-40B4-BE49-F238E27FC236}">
              <a16:creationId xmlns:a16="http://schemas.microsoft.com/office/drawing/2014/main" id="{A1A11635-E87D-48A8-AFA7-67A7EF7AC32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54" name="Text Box 1">
          <a:extLst>
            <a:ext uri="{FF2B5EF4-FFF2-40B4-BE49-F238E27FC236}">
              <a16:creationId xmlns:a16="http://schemas.microsoft.com/office/drawing/2014/main" id="{1FF9FB85-C24E-4230-B96C-DE29DD05A41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55" name="Text Box 1">
          <a:extLst>
            <a:ext uri="{FF2B5EF4-FFF2-40B4-BE49-F238E27FC236}">
              <a16:creationId xmlns:a16="http://schemas.microsoft.com/office/drawing/2014/main" id="{ABCFD682-3B23-4ECE-8FA9-240F97EC83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56" name="Text Box 1">
          <a:extLst>
            <a:ext uri="{FF2B5EF4-FFF2-40B4-BE49-F238E27FC236}">
              <a16:creationId xmlns:a16="http://schemas.microsoft.com/office/drawing/2014/main" id="{39F3592F-CC1A-412E-A396-9A83CB09DF5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57" name="Text Box 1">
          <a:extLst>
            <a:ext uri="{FF2B5EF4-FFF2-40B4-BE49-F238E27FC236}">
              <a16:creationId xmlns:a16="http://schemas.microsoft.com/office/drawing/2014/main" id="{7F54501A-F1E8-437A-9EFA-BAF70B74EB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58" name="Text Box 1">
          <a:extLst>
            <a:ext uri="{FF2B5EF4-FFF2-40B4-BE49-F238E27FC236}">
              <a16:creationId xmlns:a16="http://schemas.microsoft.com/office/drawing/2014/main" id="{B5F7E640-5231-443C-A336-B7CE798284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59" name="Text Box 1">
          <a:extLst>
            <a:ext uri="{FF2B5EF4-FFF2-40B4-BE49-F238E27FC236}">
              <a16:creationId xmlns:a16="http://schemas.microsoft.com/office/drawing/2014/main" id="{0B33EF7F-4D88-4AEE-892A-84BB7DA2AE1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60" name="Text Box 1">
          <a:extLst>
            <a:ext uri="{FF2B5EF4-FFF2-40B4-BE49-F238E27FC236}">
              <a16:creationId xmlns:a16="http://schemas.microsoft.com/office/drawing/2014/main" id="{585974BD-72E1-414C-8496-BB40FE3B42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61" name="Text Box 1">
          <a:extLst>
            <a:ext uri="{FF2B5EF4-FFF2-40B4-BE49-F238E27FC236}">
              <a16:creationId xmlns:a16="http://schemas.microsoft.com/office/drawing/2014/main" id="{FF9EB13B-805E-4735-9EAB-33A030753F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62" name="Text Box 1">
          <a:extLst>
            <a:ext uri="{FF2B5EF4-FFF2-40B4-BE49-F238E27FC236}">
              <a16:creationId xmlns:a16="http://schemas.microsoft.com/office/drawing/2014/main" id="{2BE54BDA-B29F-4D46-B0AC-696493B943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63" name="Text Box 1">
          <a:extLst>
            <a:ext uri="{FF2B5EF4-FFF2-40B4-BE49-F238E27FC236}">
              <a16:creationId xmlns:a16="http://schemas.microsoft.com/office/drawing/2014/main" id="{4392601C-DA9B-4D42-8166-86CEB3DC53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64" name="Text Box 1">
          <a:extLst>
            <a:ext uri="{FF2B5EF4-FFF2-40B4-BE49-F238E27FC236}">
              <a16:creationId xmlns:a16="http://schemas.microsoft.com/office/drawing/2014/main" id="{D604D2D9-E8FC-436E-B49F-9901A6C921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65" name="Text Box 1">
          <a:extLst>
            <a:ext uri="{FF2B5EF4-FFF2-40B4-BE49-F238E27FC236}">
              <a16:creationId xmlns:a16="http://schemas.microsoft.com/office/drawing/2014/main" id="{1A0738AE-4890-4340-B737-B7CA5BFEC9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66" name="Text Box 1">
          <a:extLst>
            <a:ext uri="{FF2B5EF4-FFF2-40B4-BE49-F238E27FC236}">
              <a16:creationId xmlns:a16="http://schemas.microsoft.com/office/drawing/2014/main" id="{0E5FAFE1-96FE-41F9-80F2-45B358E424F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67" name="Text Box 1">
          <a:extLst>
            <a:ext uri="{FF2B5EF4-FFF2-40B4-BE49-F238E27FC236}">
              <a16:creationId xmlns:a16="http://schemas.microsoft.com/office/drawing/2014/main" id="{912C95D9-383E-45E6-B480-67A2E3BBB4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68" name="Text Box 1">
          <a:extLst>
            <a:ext uri="{FF2B5EF4-FFF2-40B4-BE49-F238E27FC236}">
              <a16:creationId xmlns:a16="http://schemas.microsoft.com/office/drawing/2014/main" id="{C5F4168F-9929-48DC-BA55-3431F66B54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69" name="Text Box 1">
          <a:extLst>
            <a:ext uri="{FF2B5EF4-FFF2-40B4-BE49-F238E27FC236}">
              <a16:creationId xmlns:a16="http://schemas.microsoft.com/office/drawing/2014/main" id="{3771BC30-F26B-45C1-B697-AAF4E33A05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0" name="Text Box 1">
          <a:extLst>
            <a:ext uri="{FF2B5EF4-FFF2-40B4-BE49-F238E27FC236}">
              <a16:creationId xmlns:a16="http://schemas.microsoft.com/office/drawing/2014/main" id="{C5DFCAD3-43EC-4D79-A475-3B3AD1175B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1" name="Text Box 1">
          <a:extLst>
            <a:ext uri="{FF2B5EF4-FFF2-40B4-BE49-F238E27FC236}">
              <a16:creationId xmlns:a16="http://schemas.microsoft.com/office/drawing/2014/main" id="{5A8184A2-3862-4CB1-A38F-0BF8F53251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2" name="Text Box 1">
          <a:extLst>
            <a:ext uri="{FF2B5EF4-FFF2-40B4-BE49-F238E27FC236}">
              <a16:creationId xmlns:a16="http://schemas.microsoft.com/office/drawing/2014/main" id="{24E044B8-32C2-41B1-B7FB-AFD42D5238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3" name="Text Box 1">
          <a:extLst>
            <a:ext uri="{FF2B5EF4-FFF2-40B4-BE49-F238E27FC236}">
              <a16:creationId xmlns:a16="http://schemas.microsoft.com/office/drawing/2014/main" id="{53BBB473-998E-4253-86A8-B842D4692E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4" name="Text Box 1">
          <a:extLst>
            <a:ext uri="{FF2B5EF4-FFF2-40B4-BE49-F238E27FC236}">
              <a16:creationId xmlns:a16="http://schemas.microsoft.com/office/drawing/2014/main" id="{188152E0-BB73-4FB0-AB90-D92107BABCC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5" name="Text Box 1">
          <a:extLst>
            <a:ext uri="{FF2B5EF4-FFF2-40B4-BE49-F238E27FC236}">
              <a16:creationId xmlns:a16="http://schemas.microsoft.com/office/drawing/2014/main" id="{D9555E08-4452-4B3A-BB8C-708EF346059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6" name="Text Box 1">
          <a:extLst>
            <a:ext uri="{FF2B5EF4-FFF2-40B4-BE49-F238E27FC236}">
              <a16:creationId xmlns:a16="http://schemas.microsoft.com/office/drawing/2014/main" id="{6A24C3BB-ABE7-4104-973A-195EC5BB8D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7" name="Text Box 1">
          <a:extLst>
            <a:ext uri="{FF2B5EF4-FFF2-40B4-BE49-F238E27FC236}">
              <a16:creationId xmlns:a16="http://schemas.microsoft.com/office/drawing/2014/main" id="{F6D2D67D-84E1-46FF-958A-AEEB4EADC2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8" name="Text Box 1">
          <a:extLst>
            <a:ext uri="{FF2B5EF4-FFF2-40B4-BE49-F238E27FC236}">
              <a16:creationId xmlns:a16="http://schemas.microsoft.com/office/drawing/2014/main" id="{AC609EC3-3AD7-4CB2-A0B5-AAA7987BDB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79" name="Text Box 1">
          <a:extLst>
            <a:ext uri="{FF2B5EF4-FFF2-40B4-BE49-F238E27FC236}">
              <a16:creationId xmlns:a16="http://schemas.microsoft.com/office/drawing/2014/main" id="{ED13AC89-EBBA-495C-BF1B-AAB717C495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80" name="Text Box 1">
          <a:extLst>
            <a:ext uri="{FF2B5EF4-FFF2-40B4-BE49-F238E27FC236}">
              <a16:creationId xmlns:a16="http://schemas.microsoft.com/office/drawing/2014/main" id="{6DA06C12-ED1A-41BF-99E3-826AAB7D92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281" name="Text Box 1">
          <a:extLst>
            <a:ext uri="{FF2B5EF4-FFF2-40B4-BE49-F238E27FC236}">
              <a16:creationId xmlns:a16="http://schemas.microsoft.com/office/drawing/2014/main" id="{136E47FB-8F8F-4B1E-8495-E245309F91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82" name="Text Box 1">
          <a:extLst>
            <a:ext uri="{FF2B5EF4-FFF2-40B4-BE49-F238E27FC236}">
              <a16:creationId xmlns:a16="http://schemas.microsoft.com/office/drawing/2014/main" id="{A779BFBD-5CA5-42B2-BD7C-91210F0DA3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83" name="Text Box 1">
          <a:extLst>
            <a:ext uri="{FF2B5EF4-FFF2-40B4-BE49-F238E27FC236}">
              <a16:creationId xmlns:a16="http://schemas.microsoft.com/office/drawing/2014/main" id="{6624F107-D12E-4F73-99A7-CDF5008C636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84" name="Text Box 1">
          <a:extLst>
            <a:ext uri="{FF2B5EF4-FFF2-40B4-BE49-F238E27FC236}">
              <a16:creationId xmlns:a16="http://schemas.microsoft.com/office/drawing/2014/main" id="{97D211AE-AE56-4154-8E12-C7F04E1286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85" name="Text Box 1">
          <a:extLst>
            <a:ext uri="{FF2B5EF4-FFF2-40B4-BE49-F238E27FC236}">
              <a16:creationId xmlns:a16="http://schemas.microsoft.com/office/drawing/2014/main" id="{BAA46229-67C2-40B2-93E3-AAE3AE1A61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86" name="Text Box 1">
          <a:extLst>
            <a:ext uri="{FF2B5EF4-FFF2-40B4-BE49-F238E27FC236}">
              <a16:creationId xmlns:a16="http://schemas.microsoft.com/office/drawing/2014/main" id="{735FCB34-0121-4ECB-8BAC-0B8E8D9328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87" name="Text Box 1">
          <a:extLst>
            <a:ext uri="{FF2B5EF4-FFF2-40B4-BE49-F238E27FC236}">
              <a16:creationId xmlns:a16="http://schemas.microsoft.com/office/drawing/2014/main" id="{CA407D74-46F3-4F1D-B46C-5CD57682F03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88" name="Text Box 1">
          <a:extLst>
            <a:ext uri="{FF2B5EF4-FFF2-40B4-BE49-F238E27FC236}">
              <a16:creationId xmlns:a16="http://schemas.microsoft.com/office/drawing/2014/main" id="{9B1F0940-6153-4223-9F1B-8A9F84FD4E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89" name="Text Box 1">
          <a:extLst>
            <a:ext uri="{FF2B5EF4-FFF2-40B4-BE49-F238E27FC236}">
              <a16:creationId xmlns:a16="http://schemas.microsoft.com/office/drawing/2014/main" id="{0F1316AC-496B-40A6-BF2B-B4B754C457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90" name="Text Box 1">
          <a:extLst>
            <a:ext uri="{FF2B5EF4-FFF2-40B4-BE49-F238E27FC236}">
              <a16:creationId xmlns:a16="http://schemas.microsoft.com/office/drawing/2014/main" id="{D30385D9-A34D-4C0C-8023-4A8AEC9A1C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91" name="Text Box 1">
          <a:extLst>
            <a:ext uri="{FF2B5EF4-FFF2-40B4-BE49-F238E27FC236}">
              <a16:creationId xmlns:a16="http://schemas.microsoft.com/office/drawing/2014/main" id="{7B5FF95F-033E-4AB2-9279-B4290C16C91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92" name="Text Box 1">
          <a:extLst>
            <a:ext uri="{FF2B5EF4-FFF2-40B4-BE49-F238E27FC236}">
              <a16:creationId xmlns:a16="http://schemas.microsoft.com/office/drawing/2014/main" id="{57BB45B2-1A49-4197-A449-6EADD23A26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93" name="Text Box 1">
          <a:extLst>
            <a:ext uri="{FF2B5EF4-FFF2-40B4-BE49-F238E27FC236}">
              <a16:creationId xmlns:a16="http://schemas.microsoft.com/office/drawing/2014/main" id="{E1CF5CA6-D869-4F67-A16C-DA3276FDB8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94" name="Text Box 1">
          <a:extLst>
            <a:ext uri="{FF2B5EF4-FFF2-40B4-BE49-F238E27FC236}">
              <a16:creationId xmlns:a16="http://schemas.microsoft.com/office/drawing/2014/main" id="{E0EE5D38-455B-41FB-813D-F224EE9FA0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95" name="Text Box 1">
          <a:extLst>
            <a:ext uri="{FF2B5EF4-FFF2-40B4-BE49-F238E27FC236}">
              <a16:creationId xmlns:a16="http://schemas.microsoft.com/office/drawing/2014/main" id="{DD37340B-1F8D-4CD8-98B1-D78D30FCBCF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96" name="Text Box 1">
          <a:extLst>
            <a:ext uri="{FF2B5EF4-FFF2-40B4-BE49-F238E27FC236}">
              <a16:creationId xmlns:a16="http://schemas.microsoft.com/office/drawing/2014/main" id="{2B31136F-640D-478D-A955-67880E20D0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297" name="Text Box 1">
          <a:extLst>
            <a:ext uri="{FF2B5EF4-FFF2-40B4-BE49-F238E27FC236}">
              <a16:creationId xmlns:a16="http://schemas.microsoft.com/office/drawing/2014/main" id="{9F54901F-89EC-4989-9479-7857092982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298" name="Text Box 1">
          <a:extLst>
            <a:ext uri="{FF2B5EF4-FFF2-40B4-BE49-F238E27FC236}">
              <a16:creationId xmlns:a16="http://schemas.microsoft.com/office/drawing/2014/main" id="{D47C6799-D782-457B-A639-302E7FCE83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299" name="Text Box 1">
          <a:extLst>
            <a:ext uri="{FF2B5EF4-FFF2-40B4-BE49-F238E27FC236}">
              <a16:creationId xmlns:a16="http://schemas.microsoft.com/office/drawing/2014/main" id="{08F64748-D1B6-4978-8D01-A7A8B0414F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00" name="Text Box 1">
          <a:extLst>
            <a:ext uri="{FF2B5EF4-FFF2-40B4-BE49-F238E27FC236}">
              <a16:creationId xmlns:a16="http://schemas.microsoft.com/office/drawing/2014/main" id="{9C9393DA-DF57-414A-A5FE-AB3C058627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01" name="Text Box 1">
          <a:extLst>
            <a:ext uri="{FF2B5EF4-FFF2-40B4-BE49-F238E27FC236}">
              <a16:creationId xmlns:a16="http://schemas.microsoft.com/office/drawing/2014/main" id="{2FEBA6E6-0A5E-4EF5-891A-FBAE7FE3458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02" name="Text Box 1">
          <a:extLst>
            <a:ext uri="{FF2B5EF4-FFF2-40B4-BE49-F238E27FC236}">
              <a16:creationId xmlns:a16="http://schemas.microsoft.com/office/drawing/2014/main" id="{BB2E04A4-5399-4F08-BEC2-B5C8C085C3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03" name="Text Box 1">
          <a:extLst>
            <a:ext uri="{FF2B5EF4-FFF2-40B4-BE49-F238E27FC236}">
              <a16:creationId xmlns:a16="http://schemas.microsoft.com/office/drawing/2014/main" id="{7BEDF4B5-AA46-4904-9146-3E23E3E969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04" name="Text Box 1">
          <a:extLst>
            <a:ext uri="{FF2B5EF4-FFF2-40B4-BE49-F238E27FC236}">
              <a16:creationId xmlns:a16="http://schemas.microsoft.com/office/drawing/2014/main" id="{3AFA10C7-8896-4C50-B03B-1006BACFFA0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05" name="Text Box 1">
          <a:extLst>
            <a:ext uri="{FF2B5EF4-FFF2-40B4-BE49-F238E27FC236}">
              <a16:creationId xmlns:a16="http://schemas.microsoft.com/office/drawing/2014/main" id="{29074C5C-E779-46A9-AFBB-4C891F841E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06" name="Text Box 1">
          <a:extLst>
            <a:ext uri="{FF2B5EF4-FFF2-40B4-BE49-F238E27FC236}">
              <a16:creationId xmlns:a16="http://schemas.microsoft.com/office/drawing/2014/main" id="{5C1C5E8B-E507-4D5B-9248-07AB139845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07" name="Text Box 1">
          <a:extLst>
            <a:ext uri="{FF2B5EF4-FFF2-40B4-BE49-F238E27FC236}">
              <a16:creationId xmlns:a16="http://schemas.microsoft.com/office/drawing/2014/main" id="{18C14A93-57B8-488C-962F-28B03251FE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08" name="Text Box 1">
          <a:extLst>
            <a:ext uri="{FF2B5EF4-FFF2-40B4-BE49-F238E27FC236}">
              <a16:creationId xmlns:a16="http://schemas.microsoft.com/office/drawing/2014/main" id="{E5F40532-85D2-420E-AF97-E6135D4D52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09" name="Text Box 1">
          <a:extLst>
            <a:ext uri="{FF2B5EF4-FFF2-40B4-BE49-F238E27FC236}">
              <a16:creationId xmlns:a16="http://schemas.microsoft.com/office/drawing/2014/main" id="{9077DE2E-28FE-43B4-8A96-8C04B5258C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0" name="Text Box 1">
          <a:extLst>
            <a:ext uri="{FF2B5EF4-FFF2-40B4-BE49-F238E27FC236}">
              <a16:creationId xmlns:a16="http://schemas.microsoft.com/office/drawing/2014/main" id="{416D5EC2-2FCB-4C8A-98DC-5A1D21B955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1" name="Text Box 1">
          <a:extLst>
            <a:ext uri="{FF2B5EF4-FFF2-40B4-BE49-F238E27FC236}">
              <a16:creationId xmlns:a16="http://schemas.microsoft.com/office/drawing/2014/main" id="{0347F205-301E-4630-AFD1-1BBE3BFCA2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2" name="Text Box 1">
          <a:extLst>
            <a:ext uri="{FF2B5EF4-FFF2-40B4-BE49-F238E27FC236}">
              <a16:creationId xmlns:a16="http://schemas.microsoft.com/office/drawing/2014/main" id="{C6D2C3C5-8F87-4FC0-8436-B3F5BED88A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3" name="Text Box 1">
          <a:extLst>
            <a:ext uri="{FF2B5EF4-FFF2-40B4-BE49-F238E27FC236}">
              <a16:creationId xmlns:a16="http://schemas.microsoft.com/office/drawing/2014/main" id="{D715F2D8-E20E-47C4-ABE6-9C2FDE75DD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14" name="Text Box 1">
          <a:extLst>
            <a:ext uri="{FF2B5EF4-FFF2-40B4-BE49-F238E27FC236}">
              <a16:creationId xmlns:a16="http://schemas.microsoft.com/office/drawing/2014/main" id="{58862CCF-F953-4730-A255-0AF6484DB2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15" name="Text Box 1">
          <a:extLst>
            <a:ext uri="{FF2B5EF4-FFF2-40B4-BE49-F238E27FC236}">
              <a16:creationId xmlns:a16="http://schemas.microsoft.com/office/drawing/2014/main" id="{77EE2F4F-1762-4C2A-9703-55C7C66973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16" name="Text Box 1">
          <a:extLst>
            <a:ext uri="{FF2B5EF4-FFF2-40B4-BE49-F238E27FC236}">
              <a16:creationId xmlns:a16="http://schemas.microsoft.com/office/drawing/2014/main" id="{61E8923A-F9BC-470D-BF7A-B7EF98FBAD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17" name="Text Box 1">
          <a:extLst>
            <a:ext uri="{FF2B5EF4-FFF2-40B4-BE49-F238E27FC236}">
              <a16:creationId xmlns:a16="http://schemas.microsoft.com/office/drawing/2014/main" id="{CEBB8073-7A40-4F85-B9F1-17AB40F3D21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8" name="Text Box 1">
          <a:extLst>
            <a:ext uri="{FF2B5EF4-FFF2-40B4-BE49-F238E27FC236}">
              <a16:creationId xmlns:a16="http://schemas.microsoft.com/office/drawing/2014/main" id="{DF88C341-BC45-4E40-AEA5-AF10F77B66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19" name="Text Box 1">
          <a:extLst>
            <a:ext uri="{FF2B5EF4-FFF2-40B4-BE49-F238E27FC236}">
              <a16:creationId xmlns:a16="http://schemas.microsoft.com/office/drawing/2014/main" id="{223E4510-BC5B-4BE2-8C77-0206572E3D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20" name="Text Box 1">
          <a:extLst>
            <a:ext uri="{FF2B5EF4-FFF2-40B4-BE49-F238E27FC236}">
              <a16:creationId xmlns:a16="http://schemas.microsoft.com/office/drawing/2014/main" id="{11438090-C498-45B7-A68A-3CDA55F3E5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21" name="Text Box 1">
          <a:extLst>
            <a:ext uri="{FF2B5EF4-FFF2-40B4-BE49-F238E27FC236}">
              <a16:creationId xmlns:a16="http://schemas.microsoft.com/office/drawing/2014/main" id="{C3DB09C7-17A6-470C-86D6-7712E11115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22" name="Text Box 1">
          <a:extLst>
            <a:ext uri="{FF2B5EF4-FFF2-40B4-BE49-F238E27FC236}">
              <a16:creationId xmlns:a16="http://schemas.microsoft.com/office/drawing/2014/main" id="{E19D2204-E9EE-428B-804A-E160F502CDC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23" name="Text Box 1">
          <a:extLst>
            <a:ext uri="{FF2B5EF4-FFF2-40B4-BE49-F238E27FC236}">
              <a16:creationId xmlns:a16="http://schemas.microsoft.com/office/drawing/2014/main" id="{D4C96BA1-F072-47EC-A24C-9411A1FE22F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24" name="Text Box 1">
          <a:extLst>
            <a:ext uri="{FF2B5EF4-FFF2-40B4-BE49-F238E27FC236}">
              <a16:creationId xmlns:a16="http://schemas.microsoft.com/office/drawing/2014/main" id="{28FAE0B7-46A7-4AEF-8378-15CE638B0C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25" name="Text Box 1">
          <a:extLst>
            <a:ext uri="{FF2B5EF4-FFF2-40B4-BE49-F238E27FC236}">
              <a16:creationId xmlns:a16="http://schemas.microsoft.com/office/drawing/2014/main" id="{B6EA992B-E51B-48F6-83E2-B8C2CAA93A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326" name="Text Box 1">
          <a:extLst>
            <a:ext uri="{FF2B5EF4-FFF2-40B4-BE49-F238E27FC236}">
              <a16:creationId xmlns:a16="http://schemas.microsoft.com/office/drawing/2014/main" id="{A762ABBE-E549-4F83-8AA1-F14BC04B72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327" name="Text Box 1">
          <a:extLst>
            <a:ext uri="{FF2B5EF4-FFF2-40B4-BE49-F238E27FC236}">
              <a16:creationId xmlns:a16="http://schemas.microsoft.com/office/drawing/2014/main" id="{170B6118-B53F-4F18-AD32-F09F3132B80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328" name="Text Box 1">
          <a:extLst>
            <a:ext uri="{FF2B5EF4-FFF2-40B4-BE49-F238E27FC236}">
              <a16:creationId xmlns:a16="http://schemas.microsoft.com/office/drawing/2014/main" id="{F1508BBF-560F-4E9B-96E0-6DBCCA5FB08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329" name="Text Box 1">
          <a:extLst>
            <a:ext uri="{FF2B5EF4-FFF2-40B4-BE49-F238E27FC236}">
              <a16:creationId xmlns:a16="http://schemas.microsoft.com/office/drawing/2014/main" id="{D7A95B6B-5D69-4A19-9A4E-0A00EFEDF2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30" name="Text Box 1">
          <a:extLst>
            <a:ext uri="{FF2B5EF4-FFF2-40B4-BE49-F238E27FC236}">
              <a16:creationId xmlns:a16="http://schemas.microsoft.com/office/drawing/2014/main" id="{DD083EFD-1333-4705-85A3-69C507CC3D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31" name="Text Box 1">
          <a:extLst>
            <a:ext uri="{FF2B5EF4-FFF2-40B4-BE49-F238E27FC236}">
              <a16:creationId xmlns:a16="http://schemas.microsoft.com/office/drawing/2014/main" id="{3D620FFD-89AD-4670-A376-62F1943D90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32" name="Text Box 1">
          <a:extLst>
            <a:ext uri="{FF2B5EF4-FFF2-40B4-BE49-F238E27FC236}">
              <a16:creationId xmlns:a16="http://schemas.microsoft.com/office/drawing/2014/main" id="{BC55F2D1-732F-4353-B06D-52B5EC24CF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33" name="Text Box 1">
          <a:extLst>
            <a:ext uri="{FF2B5EF4-FFF2-40B4-BE49-F238E27FC236}">
              <a16:creationId xmlns:a16="http://schemas.microsoft.com/office/drawing/2014/main" id="{CDFF09B9-EC7C-4647-8A46-3A84449A01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34" name="Text Box 1">
          <a:extLst>
            <a:ext uri="{FF2B5EF4-FFF2-40B4-BE49-F238E27FC236}">
              <a16:creationId xmlns:a16="http://schemas.microsoft.com/office/drawing/2014/main" id="{26BBF78F-36F0-49CC-82AA-413D4792C6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35" name="Text Box 1">
          <a:extLst>
            <a:ext uri="{FF2B5EF4-FFF2-40B4-BE49-F238E27FC236}">
              <a16:creationId xmlns:a16="http://schemas.microsoft.com/office/drawing/2014/main" id="{69319642-496F-4728-9DEC-1AD4B458D0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36" name="Text Box 1">
          <a:extLst>
            <a:ext uri="{FF2B5EF4-FFF2-40B4-BE49-F238E27FC236}">
              <a16:creationId xmlns:a16="http://schemas.microsoft.com/office/drawing/2014/main" id="{F0B82F1F-8146-4048-9E46-66B9BA0202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37" name="Text Box 1">
          <a:extLst>
            <a:ext uri="{FF2B5EF4-FFF2-40B4-BE49-F238E27FC236}">
              <a16:creationId xmlns:a16="http://schemas.microsoft.com/office/drawing/2014/main" id="{60550DC9-B0FF-4787-890A-0B6CB192A1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38" name="Text Box 1">
          <a:extLst>
            <a:ext uri="{FF2B5EF4-FFF2-40B4-BE49-F238E27FC236}">
              <a16:creationId xmlns:a16="http://schemas.microsoft.com/office/drawing/2014/main" id="{0849965F-A5F6-4E57-B793-1B188F5F6F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39" name="Text Box 1">
          <a:extLst>
            <a:ext uri="{FF2B5EF4-FFF2-40B4-BE49-F238E27FC236}">
              <a16:creationId xmlns:a16="http://schemas.microsoft.com/office/drawing/2014/main" id="{8CB0118E-EB0E-4EBF-BB80-D51C6365F7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40" name="Text Box 1">
          <a:extLst>
            <a:ext uri="{FF2B5EF4-FFF2-40B4-BE49-F238E27FC236}">
              <a16:creationId xmlns:a16="http://schemas.microsoft.com/office/drawing/2014/main" id="{87C4C89E-430C-48DF-B479-A1B35C3211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41" name="Text Box 1">
          <a:extLst>
            <a:ext uri="{FF2B5EF4-FFF2-40B4-BE49-F238E27FC236}">
              <a16:creationId xmlns:a16="http://schemas.microsoft.com/office/drawing/2014/main" id="{E7E232E6-BAF8-4745-8F99-4DD6A952A02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42" name="Text Box 1">
          <a:extLst>
            <a:ext uri="{FF2B5EF4-FFF2-40B4-BE49-F238E27FC236}">
              <a16:creationId xmlns:a16="http://schemas.microsoft.com/office/drawing/2014/main" id="{103C918D-001C-4B40-80CE-CEE54D6F5C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43" name="Text Box 1">
          <a:extLst>
            <a:ext uri="{FF2B5EF4-FFF2-40B4-BE49-F238E27FC236}">
              <a16:creationId xmlns:a16="http://schemas.microsoft.com/office/drawing/2014/main" id="{12400D78-D356-4E26-9E5D-0BEBA28B95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44" name="Text Box 1">
          <a:extLst>
            <a:ext uri="{FF2B5EF4-FFF2-40B4-BE49-F238E27FC236}">
              <a16:creationId xmlns:a16="http://schemas.microsoft.com/office/drawing/2014/main" id="{234A41B2-5230-406F-ADAB-D4B9D3744D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45" name="Text Box 1">
          <a:extLst>
            <a:ext uri="{FF2B5EF4-FFF2-40B4-BE49-F238E27FC236}">
              <a16:creationId xmlns:a16="http://schemas.microsoft.com/office/drawing/2014/main" id="{37CFAEA7-0707-45CD-BDCB-95CCAF4A4B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46" name="Text Box 1">
          <a:extLst>
            <a:ext uri="{FF2B5EF4-FFF2-40B4-BE49-F238E27FC236}">
              <a16:creationId xmlns:a16="http://schemas.microsoft.com/office/drawing/2014/main" id="{709A61B7-198C-47D7-A81A-68B05E0D19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47" name="Text Box 1">
          <a:extLst>
            <a:ext uri="{FF2B5EF4-FFF2-40B4-BE49-F238E27FC236}">
              <a16:creationId xmlns:a16="http://schemas.microsoft.com/office/drawing/2014/main" id="{5B4BACF4-9BD9-43E0-A88D-F09BB73235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48" name="Text Box 1">
          <a:extLst>
            <a:ext uri="{FF2B5EF4-FFF2-40B4-BE49-F238E27FC236}">
              <a16:creationId xmlns:a16="http://schemas.microsoft.com/office/drawing/2014/main" id="{0DFD8BED-73FF-48C7-A116-4747501BCD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49" name="Text Box 1">
          <a:extLst>
            <a:ext uri="{FF2B5EF4-FFF2-40B4-BE49-F238E27FC236}">
              <a16:creationId xmlns:a16="http://schemas.microsoft.com/office/drawing/2014/main" id="{CA83D56A-6419-4117-893C-D531C8FC86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50" name="Text Box 1">
          <a:extLst>
            <a:ext uri="{FF2B5EF4-FFF2-40B4-BE49-F238E27FC236}">
              <a16:creationId xmlns:a16="http://schemas.microsoft.com/office/drawing/2014/main" id="{2CD00965-2ACD-4B98-BCE3-3F32BE601B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51" name="Text Box 1">
          <a:extLst>
            <a:ext uri="{FF2B5EF4-FFF2-40B4-BE49-F238E27FC236}">
              <a16:creationId xmlns:a16="http://schemas.microsoft.com/office/drawing/2014/main" id="{ECA7BC74-7A3D-417A-A444-27AEC83973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52" name="Text Box 1">
          <a:extLst>
            <a:ext uri="{FF2B5EF4-FFF2-40B4-BE49-F238E27FC236}">
              <a16:creationId xmlns:a16="http://schemas.microsoft.com/office/drawing/2014/main" id="{D4FCE35A-62A9-4623-8E3E-A267758D97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53" name="Text Box 1">
          <a:extLst>
            <a:ext uri="{FF2B5EF4-FFF2-40B4-BE49-F238E27FC236}">
              <a16:creationId xmlns:a16="http://schemas.microsoft.com/office/drawing/2014/main" id="{0A5CB179-858C-4FEB-BEFD-E46BD23799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4" name="Text Box 1">
          <a:extLst>
            <a:ext uri="{FF2B5EF4-FFF2-40B4-BE49-F238E27FC236}">
              <a16:creationId xmlns:a16="http://schemas.microsoft.com/office/drawing/2014/main" id="{1CA2B4BD-00B5-4DAA-93BE-07516A404BC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5" name="Text Box 1">
          <a:extLst>
            <a:ext uri="{FF2B5EF4-FFF2-40B4-BE49-F238E27FC236}">
              <a16:creationId xmlns:a16="http://schemas.microsoft.com/office/drawing/2014/main" id="{A3892719-9CFE-4301-83D8-1A1379926F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6" name="Text Box 1">
          <a:extLst>
            <a:ext uri="{FF2B5EF4-FFF2-40B4-BE49-F238E27FC236}">
              <a16:creationId xmlns:a16="http://schemas.microsoft.com/office/drawing/2014/main" id="{A7186889-293F-41C1-87A3-B02FD5D205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7" name="Text Box 1">
          <a:extLst>
            <a:ext uri="{FF2B5EF4-FFF2-40B4-BE49-F238E27FC236}">
              <a16:creationId xmlns:a16="http://schemas.microsoft.com/office/drawing/2014/main" id="{915F9B88-1A89-4134-8F88-F185DCEE00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8" name="Text Box 1">
          <a:extLst>
            <a:ext uri="{FF2B5EF4-FFF2-40B4-BE49-F238E27FC236}">
              <a16:creationId xmlns:a16="http://schemas.microsoft.com/office/drawing/2014/main" id="{B787A1A0-25AA-4CE5-90DE-F9DB5A279F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59" name="Text Box 1">
          <a:extLst>
            <a:ext uri="{FF2B5EF4-FFF2-40B4-BE49-F238E27FC236}">
              <a16:creationId xmlns:a16="http://schemas.microsoft.com/office/drawing/2014/main" id="{929DB08D-8A46-4E17-AA77-3ABF6C070E4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0" name="Text Box 1">
          <a:extLst>
            <a:ext uri="{FF2B5EF4-FFF2-40B4-BE49-F238E27FC236}">
              <a16:creationId xmlns:a16="http://schemas.microsoft.com/office/drawing/2014/main" id="{D326039D-9193-4F44-A80A-B04C80396D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1" name="Text Box 1">
          <a:extLst>
            <a:ext uri="{FF2B5EF4-FFF2-40B4-BE49-F238E27FC236}">
              <a16:creationId xmlns:a16="http://schemas.microsoft.com/office/drawing/2014/main" id="{8C6A145E-0E71-4389-83A5-D781B6910D0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2" name="Text Box 1">
          <a:extLst>
            <a:ext uri="{FF2B5EF4-FFF2-40B4-BE49-F238E27FC236}">
              <a16:creationId xmlns:a16="http://schemas.microsoft.com/office/drawing/2014/main" id="{BC9384AE-3698-406B-B8E7-4FFA86AB25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3" name="Text Box 1">
          <a:extLst>
            <a:ext uri="{FF2B5EF4-FFF2-40B4-BE49-F238E27FC236}">
              <a16:creationId xmlns:a16="http://schemas.microsoft.com/office/drawing/2014/main" id="{5363B45D-2520-4701-82A4-80A45E1320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4" name="Text Box 1">
          <a:extLst>
            <a:ext uri="{FF2B5EF4-FFF2-40B4-BE49-F238E27FC236}">
              <a16:creationId xmlns:a16="http://schemas.microsoft.com/office/drawing/2014/main" id="{77E8FE69-560F-499A-8437-8531A0690E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5" name="Text Box 1">
          <a:extLst>
            <a:ext uri="{FF2B5EF4-FFF2-40B4-BE49-F238E27FC236}">
              <a16:creationId xmlns:a16="http://schemas.microsoft.com/office/drawing/2014/main" id="{1C4DC834-599F-4A27-A886-05C829A4C2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6" name="Text Box 1">
          <a:extLst>
            <a:ext uri="{FF2B5EF4-FFF2-40B4-BE49-F238E27FC236}">
              <a16:creationId xmlns:a16="http://schemas.microsoft.com/office/drawing/2014/main" id="{C0143E45-0FF6-4A01-96B8-B8E5FDD7FE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7" name="Text Box 1">
          <a:extLst>
            <a:ext uri="{FF2B5EF4-FFF2-40B4-BE49-F238E27FC236}">
              <a16:creationId xmlns:a16="http://schemas.microsoft.com/office/drawing/2014/main" id="{C701107D-3B8D-4FAC-8FC8-0520810D2E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8" name="Text Box 1">
          <a:extLst>
            <a:ext uri="{FF2B5EF4-FFF2-40B4-BE49-F238E27FC236}">
              <a16:creationId xmlns:a16="http://schemas.microsoft.com/office/drawing/2014/main" id="{8FF73DCC-16FB-4E50-9409-CD144A82816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369" name="Text Box 1">
          <a:extLst>
            <a:ext uri="{FF2B5EF4-FFF2-40B4-BE49-F238E27FC236}">
              <a16:creationId xmlns:a16="http://schemas.microsoft.com/office/drawing/2014/main" id="{01550988-A87E-4B5C-91C8-8DA0B9FBAE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70" name="Text Box 1">
          <a:extLst>
            <a:ext uri="{FF2B5EF4-FFF2-40B4-BE49-F238E27FC236}">
              <a16:creationId xmlns:a16="http://schemas.microsoft.com/office/drawing/2014/main" id="{CD7D2D68-C85B-4882-B5A7-51C49920E5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71" name="Text Box 1">
          <a:extLst>
            <a:ext uri="{FF2B5EF4-FFF2-40B4-BE49-F238E27FC236}">
              <a16:creationId xmlns:a16="http://schemas.microsoft.com/office/drawing/2014/main" id="{527601BF-A906-4AD2-A755-EE5C41EC91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72" name="Text Box 1">
          <a:extLst>
            <a:ext uri="{FF2B5EF4-FFF2-40B4-BE49-F238E27FC236}">
              <a16:creationId xmlns:a16="http://schemas.microsoft.com/office/drawing/2014/main" id="{CC4F7E7D-70AE-448A-90A6-C7B5F41790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73" name="Text Box 1">
          <a:extLst>
            <a:ext uri="{FF2B5EF4-FFF2-40B4-BE49-F238E27FC236}">
              <a16:creationId xmlns:a16="http://schemas.microsoft.com/office/drawing/2014/main" id="{EB7D0764-215C-43BE-83C5-3C0A673B9B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74" name="Text Box 1">
          <a:extLst>
            <a:ext uri="{FF2B5EF4-FFF2-40B4-BE49-F238E27FC236}">
              <a16:creationId xmlns:a16="http://schemas.microsoft.com/office/drawing/2014/main" id="{45C3BE0A-12AB-4A38-BD9A-145DB358FD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75" name="Text Box 1">
          <a:extLst>
            <a:ext uri="{FF2B5EF4-FFF2-40B4-BE49-F238E27FC236}">
              <a16:creationId xmlns:a16="http://schemas.microsoft.com/office/drawing/2014/main" id="{6262A5CC-FAF9-4E7A-B023-EA4D6FC6B97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76" name="Text Box 1">
          <a:extLst>
            <a:ext uri="{FF2B5EF4-FFF2-40B4-BE49-F238E27FC236}">
              <a16:creationId xmlns:a16="http://schemas.microsoft.com/office/drawing/2014/main" id="{FD3ED6CA-1C92-4F26-865E-6C995F1CF1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77" name="Text Box 1">
          <a:extLst>
            <a:ext uri="{FF2B5EF4-FFF2-40B4-BE49-F238E27FC236}">
              <a16:creationId xmlns:a16="http://schemas.microsoft.com/office/drawing/2014/main" id="{35120C55-95EF-4695-911B-19D53C65BB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78" name="Text Box 1">
          <a:extLst>
            <a:ext uri="{FF2B5EF4-FFF2-40B4-BE49-F238E27FC236}">
              <a16:creationId xmlns:a16="http://schemas.microsoft.com/office/drawing/2014/main" id="{4A68275B-A923-4BAF-942D-154DC40589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79" name="Text Box 1">
          <a:extLst>
            <a:ext uri="{FF2B5EF4-FFF2-40B4-BE49-F238E27FC236}">
              <a16:creationId xmlns:a16="http://schemas.microsoft.com/office/drawing/2014/main" id="{F6843FBD-AD11-40D8-A454-88074915FE9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80" name="Text Box 1">
          <a:extLst>
            <a:ext uri="{FF2B5EF4-FFF2-40B4-BE49-F238E27FC236}">
              <a16:creationId xmlns:a16="http://schemas.microsoft.com/office/drawing/2014/main" id="{4E80F2F8-6614-484A-A337-02F6035096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81" name="Text Box 1">
          <a:extLst>
            <a:ext uri="{FF2B5EF4-FFF2-40B4-BE49-F238E27FC236}">
              <a16:creationId xmlns:a16="http://schemas.microsoft.com/office/drawing/2014/main" id="{F770F389-F5E0-4E93-9112-BA3A5D062A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82" name="Text Box 1">
          <a:extLst>
            <a:ext uri="{FF2B5EF4-FFF2-40B4-BE49-F238E27FC236}">
              <a16:creationId xmlns:a16="http://schemas.microsoft.com/office/drawing/2014/main" id="{B3BBDD9B-C4EF-4519-BACA-DCD14D1506A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83" name="Text Box 1">
          <a:extLst>
            <a:ext uri="{FF2B5EF4-FFF2-40B4-BE49-F238E27FC236}">
              <a16:creationId xmlns:a16="http://schemas.microsoft.com/office/drawing/2014/main" id="{F578B3F2-01AB-4327-8F14-97A3683892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84" name="Text Box 1">
          <a:extLst>
            <a:ext uri="{FF2B5EF4-FFF2-40B4-BE49-F238E27FC236}">
              <a16:creationId xmlns:a16="http://schemas.microsoft.com/office/drawing/2014/main" id="{C26D3136-2021-45D4-A377-EF88749D3F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85" name="Text Box 1">
          <a:extLst>
            <a:ext uri="{FF2B5EF4-FFF2-40B4-BE49-F238E27FC236}">
              <a16:creationId xmlns:a16="http://schemas.microsoft.com/office/drawing/2014/main" id="{12CAE1F3-85B2-4287-B469-8774709922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86" name="Text Box 1">
          <a:extLst>
            <a:ext uri="{FF2B5EF4-FFF2-40B4-BE49-F238E27FC236}">
              <a16:creationId xmlns:a16="http://schemas.microsoft.com/office/drawing/2014/main" id="{D3AEA9BD-6AED-4576-B478-EA4E57A733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87" name="Text Box 1">
          <a:extLst>
            <a:ext uri="{FF2B5EF4-FFF2-40B4-BE49-F238E27FC236}">
              <a16:creationId xmlns:a16="http://schemas.microsoft.com/office/drawing/2014/main" id="{9181D679-FAE2-45F2-97CA-5B30E8AB28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88" name="Text Box 1">
          <a:extLst>
            <a:ext uri="{FF2B5EF4-FFF2-40B4-BE49-F238E27FC236}">
              <a16:creationId xmlns:a16="http://schemas.microsoft.com/office/drawing/2014/main" id="{A9C15FBE-5EDE-4435-A437-D73EA915042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89" name="Text Box 1">
          <a:extLst>
            <a:ext uri="{FF2B5EF4-FFF2-40B4-BE49-F238E27FC236}">
              <a16:creationId xmlns:a16="http://schemas.microsoft.com/office/drawing/2014/main" id="{5C5C8ACB-0020-413E-BAD7-8D2349BC3A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0" name="Text Box 1">
          <a:extLst>
            <a:ext uri="{FF2B5EF4-FFF2-40B4-BE49-F238E27FC236}">
              <a16:creationId xmlns:a16="http://schemas.microsoft.com/office/drawing/2014/main" id="{13CF7001-8119-4861-8C0A-6DA7337A6E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1" name="Text Box 1">
          <a:extLst>
            <a:ext uri="{FF2B5EF4-FFF2-40B4-BE49-F238E27FC236}">
              <a16:creationId xmlns:a16="http://schemas.microsoft.com/office/drawing/2014/main" id="{21532F9A-67BF-4D26-A678-D96992E744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2" name="Text Box 1">
          <a:extLst>
            <a:ext uri="{FF2B5EF4-FFF2-40B4-BE49-F238E27FC236}">
              <a16:creationId xmlns:a16="http://schemas.microsoft.com/office/drawing/2014/main" id="{171E134A-6B36-4256-91A6-86F51CB3CB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3" name="Text Box 1">
          <a:extLst>
            <a:ext uri="{FF2B5EF4-FFF2-40B4-BE49-F238E27FC236}">
              <a16:creationId xmlns:a16="http://schemas.microsoft.com/office/drawing/2014/main" id="{516303F6-EC1E-46E0-B78D-7734671B94E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94" name="Text Box 1">
          <a:extLst>
            <a:ext uri="{FF2B5EF4-FFF2-40B4-BE49-F238E27FC236}">
              <a16:creationId xmlns:a16="http://schemas.microsoft.com/office/drawing/2014/main" id="{3CBF9E15-49D1-48C8-932A-D4BD2A47E7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95" name="Text Box 1">
          <a:extLst>
            <a:ext uri="{FF2B5EF4-FFF2-40B4-BE49-F238E27FC236}">
              <a16:creationId xmlns:a16="http://schemas.microsoft.com/office/drawing/2014/main" id="{1BE47C42-48F3-417F-8D5D-199E47C731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396" name="Text Box 1">
          <a:extLst>
            <a:ext uri="{FF2B5EF4-FFF2-40B4-BE49-F238E27FC236}">
              <a16:creationId xmlns:a16="http://schemas.microsoft.com/office/drawing/2014/main" id="{4F88AC3E-1376-40E1-A00A-F1BC9868A74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397" name="Text Box 1">
          <a:extLst>
            <a:ext uri="{FF2B5EF4-FFF2-40B4-BE49-F238E27FC236}">
              <a16:creationId xmlns:a16="http://schemas.microsoft.com/office/drawing/2014/main" id="{F5BADC27-B6AE-4B6F-B849-A44E352D7E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8" name="Text Box 1">
          <a:extLst>
            <a:ext uri="{FF2B5EF4-FFF2-40B4-BE49-F238E27FC236}">
              <a16:creationId xmlns:a16="http://schemas.microsoft.com/office/drawing/2014/main" id="{EF009D18-2D93-4DA4-8E6A-E44EBD9BE1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399" name="Text Box 1">
          <a:extLst>
            <a:ext uri="{FF2B5EF4-FFF2-40B4-BE49-F238E27FC236}">
              <a16:creationId xmlns:a16="http://schemas.microsoft.com/office/drawing/2014/main" id="{54AFFBB6-5E94-471E-A015-E450B5762A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0" name="Text Box 1">
          <a:extLst>
            <a:ext uri="{FF2B5EF4-FFF2-40B4-BE49-F238E27FC236}">
              <a16:creationId xmlns:a16="http://schemas.microsoft.com/office/drawing/2014/main" id="{5848A526-32CB-4E4F-A492-7117B746BC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1" name="Text Box 1">
          <a:extLst>
            <a:ext uri="{FF2B5EF4-FFF2-40B4-BE49-F238E27FC236}">
              <a16:creationId xmlns:a16="http://schemas.microsoft.com/office/drawing/2014/main" id="{221F83D5-D4E0-4498-9310-53C9786F27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02" name="Text Box 1">
          <a:extLst>
            <a:ext uri="{FF2B5EF4-FFF2-40B4-BE49-F238E27FC236}">
              <a16:creationId xmlns:a16="http://schemas.microsoft.com/office/drawing/2014/main" id="{91445C08-D1CB-4A11-AA10-3DBBA4321B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03" name="Text Box 1">
          <a:extLst>
            <a:ext uri="{FF2B5EF4-FFF2-40B4-BE49-F238E27FC236}">
              <a16:creationId xmlns:a16="http://schemas.microsoft.com/office/drawing/2014/main" id="{51858901-36D3-4DAB-B2B4-B5A99250D8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04" name="Text Box 1">
          <a:extLst>
            <a:ext uri="{FF2B5EF4-FFF2-40B4-BE49-F238E27FC236}">
              <a16:creationId xmlns:a16="http://schemas.microsoft.com/office/drawing/2014/main" id="{11CC08AF-F316-4EC6-B984-DF23C4EB2E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05" name="Text Box 1">
          <a:extLst>
            <a:ext uri="{FF2B5EF4-FFF2-40B4-BE49-F238E27FC236}">
              <a16:creationId xmlns:a16="http://schemas.microsoft.com/office/drawing/2014/main" id="{81D746AD-29A1-4E59-9532-5118F840822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6" name="Text Box 1">
          <a:extLst>
            <a:ext uri="{FF2B5EF4-FFF2-40B4-BE49-F238E27FC236}">
              <a16:creationId xmlns:a16="http://schemas.microsoft.com/office/drawing/2014/main" id="{ADBB1B3C-BE26-4DFE-B4FB-E28DD5B02A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7" name="Text Box 1">
          <a:extLst>
            <a:ext uri="{FF2B5EF4-FFF2-40B4-BE49-F238E27FC236}">
              <a16:creationId xmlns:a16="http://schemas.microsoft.com/office/drawing/2014/main" id="{E30CC392-51B5-456A-866F-A941B50988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8" name="Text Box 1">
          <a:extLst>
            <a:ext uri="{FF2B5EF4-FFF2-40B4-BE49-F238E27FC236}">
              <a16:creationId xmlns:a16="http://schemas.microsoft.com/office/drawing/2014/main" id="{67391A50-938D-4134-9EC1-97AA8AB9A9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09" name="Text Box 1">
          <a:extLst>
            <a:ext uri="{FF2B5EF4-FFF2-40B4-BE49-F238E27FC236}">
              <a16:creationId xmlns:a16="http://schemas.microsoft.com/office/drawing/2014/main" id="{6661E0A9-53BF-4BB6-AD2A-24FBB15CBA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10" name="Text Box 1">
          <a:extLst>
            <a:ext uri="{FF2B5EF4-FFF2-40B4-BE49-F238E27FC236}">
              <a16:creationId xmlns:a16="http://schemas.microsoft.com/office/drawing/2014/main" id="{00915829-C521-421A-BFDB-3A3332C289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11" name="Text Box 1">
          <a:extLst>
            <a:ext uri="{FF2B5EF4-FFF2-40B4-BE49-F238E27FC236}">
              <a16:creationId xmlns:a16="http://schemas.microsoft.com/office/drawing/2014/main" id="{529BDFE5-EC76-4541-9343-FEA0103131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12" name="Text Box 1">
          <a:extLst>
            <a:ext uri="{FF2B5EF4-FFF2-40B4-BE49-F238E27FC236}">
              <a16:creationId xmlns:a16="http://schemas.microsoft.com/office/drawing/2014/main" id="{91ED62D2-5790-4C1B-BC99-295DAC9E95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13" name="Text Box 1">
          <a:extLst>
            <a:ext uri="{FF2B5EF4-FFF2-40B4-BE49-F238E27FC236}">
              <a16:creationId xmlns:a16="http://schemas.microsoft.com/office/drawing/2014/main" id="{95796422-25FF-42B5-B6A0-86F42A91C4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941FEE03-2BC0-4356-84EA-43A778E4CF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15" name="Text Box 1">
          <a:extLst>
            <a:ext uri="{FF2B5EF4-FFF2-40B4-BE49-F238E27FC236}">
              <a16:creationId xmlns:a16="http://schemas.microsoft.com/office/drawing/2014/main" id="{B46DA533-6D1A-4C43-BA05-23E10093CBE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16" name="Text Box 1">
          <a:extLst>
            <a:ext uri="{FF2B5EF4-FFF2-40B4-BE49-F238E27FC236}">
              <a16:creationId xmlns:a16="http://schemas.microsoft.com/office/drawing/2014/main" id="{42D7ADE1-CC61-45E0-BA3D-DD823B54295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F0C1B4FD-0C84-4C1F-913A-9417CEBFF0C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18" name="Text Box 1">
          <a:extLst>
            <a:ext uri="{FF2B5EF4-FFF2-40B4-BE49-F238E27FC236}">
              <a16:creationId xmlns:a16="http://schemas.microsoft.com/office/drawing/2014/main" id="{8EE1F154-9BF5-4854-B88D-8A55829E42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19" name="Text Box 1">
          <a:extLst>
            <a:ext uri="{FF2B5EF4-FFF2-40B4-BE49-F238E27FC236}">
              <a16:creationId xmlns:a16="http://schemas.microsoft.com/office/drawing/2014/main" id="{910E6FD3-AE19-4EC5-A900-0B64E835AD7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3D218118-C4B0-4BAD-81BB-7A1DB29FFF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21" name="Text Box 1">
          <a:extLst>
            <a:ext uri="{FF2B5EF4-FFF2-40B4-BE49-F238E27FC236}">
              <a16:creationId xmlns:a16="http://schemas.microsoft.com/office/drawing/2014/main" id="{25BFC5B5-3BAD-4C66-8F8E-2CB80624F8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22" name="Text Box 1">
          <a:extLst>
            <a:ext uri="{FF2B5EF4-FFF2-40B4-BE49-F238E27FC236}">
              <a16:creationId xmlns:a16="http://schemas.microsoft.com/office/drawing/2014/main" id="{3B24C1BA-2DD9-4C0C-A6D2-CB6BAC53C8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23" name="Text Box 1">
          <a:extLst>
            <a:ext uri="{FF2B5EF4-FFF2-40B4-BE49-F238E27FC236}">
              <a16:creationId xmlns:a16="http://schemas.microsoft.com/office/drawing/2014/main" id="{79956A0B-CC04-49CD-A7E9-4608650CC2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24" name="Text Box 1">
          <a:extLst>
            <a:ext uri="{FF2B5EF4-FFF2-40B4-BE49-F238E27FC236}">
              <a16:creationId xmlns:a16="http://schemas.microsoft.com/office/drawing/2014/main" id="{DDF8F9CE-30F6-4E86-BC2E-CB9610F240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25" name="Text Box 1">
          <a:extLst>
            <a:ext uri="{FF2B5EF4-FFF2-40B4-BE49-F238E27FC236}">
              <a16:creationId xmlns:a16="http://schemas.microsoft.com/office/drawing/2014/main" id="{ED4F25D2-D233-404A-A13A-2CD900230C5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26" name="Text Box 1">
          <a:extLst>
            <a:ext uri="{FF2B5EF4-FFF2-40B4-BE49-F238E27FC236}">
              <a16:creationId xmlns:a16="http://schemas.microsoft.com/office/drawing/2014/main" id="{40D788E0-2B3E-4E51-B580-ACAD456196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27" name="Text Box 1">
          <a:extLst>
            <a:ext uri="{FF2B5EF4-FFF2-40B4-BE49-F238E27FC236}">
              <a16:creationId xmlns:a16="http://schemas.microsoft.com/office/drawing/2014/main" id="{09BF93C8-E5A1-498E-93D3-96BF957378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28" name="Text Box 1">
          <a:extLst>
            <a:ext uri="{FF2B5EF4-FFF2-40B4-BE49-F238E27FC236}">
              <a16:creationId xmlns:a16="http://schemas.microsoft.com/office/drawing/2014/main" id="{1385711F-A5C6-44BE-ACED-2264C008F5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29" name="Text Box 1">
          <a:extLst>
            <a:ext uri="{FF2B5EF4-FFF2-40B4-BE49-F238E27FC236}">
              <a16:creationId xmlns:a16="http://schemas.microsoft.com/office/drawing/2014/main" id="{D3A5C44D-96CE-4839-9947-0AE4070B86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0" name="Text Box 1">
          <a:extLst>
            <a:ext uri="{FF2B5EF4-FFF2-40B4-BE49-F238E27FC236}">
              <a16:creationId xmlns:a16="http://schemas.microsoft.com/office/drawing/2014/main" id="{1FA83CF0-6060-4C27-90E2-E585176B6E6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1" name="Text Box 1">
          <a:extLst>
            <a:ext uri="{FF2B5EF4-FFF2-40B4-BE49-F238E27FC236}">
              <a16:creationId xmlns:a16="http://schemas.microsoft.com/office/drawing/2014/main" id="{4A6C18D7-202E-4E03-BE25-A9F7B75E8B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2" name="Text Box 1">
          <a:extLst>
            <a:ext uri="{FF2B5EF4-FFF2-40B4-BE49-F238E27FC236}">
              <a16:creationId xmlns:a16="http://schemas.microsoft.com/office/drawing/2014/main" id="{98107BBB-F4CF-42E4-8B77-56985F6845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3" name="Text Box 1">
          <a:extLst>
            <a:ext uri="{FF2B5EF4-FFF2-40B4-BE49-F238E27FC236}">
              <a16:creationId xmlns:a16="http://schemas.microsoft.com/office/drawing/2014/main" id="{6CBF94FF-936D-42A1-87E4-17C5F5FECE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34" name="Text Box 1">
          <a:extLst>
            <a:ext uri="{FF2B5EF4-FFF2-40B4-BE49-F238E27FC236}">
              <a16:creationId xmlns:a16="http://schemas.microsoft.com/office/drawing/2014/main" id="{8C7F5696-1D9B-4455-80BA-36A0BF3A8C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35" name="Text Box 1">
          <a:extLst>
            <a:ext uri="{FF2B5EF4-FFF2-40B4-BE49-F238E27FC236}">
              <a16:creationId xmlns:a16="http://schemas.microsoft.com/office/drawing/2014/main" id="{07615B94-C6CD-40E4-B91E-BBEFEBFD0C7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36" name="Text Box 1">
          <a:extLst>
            <a:ext uri="{FF2B5EF4-FFF2-40B4-BE49-F238E27FC236}">
              <a16:creationId xmlns:a16="http://schemas.microsoft.com/office/drawing/2014/main" id="{B8A861BF-CB41-4DB1-AB7C-9FC6CBB590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37" name="Text Box 1">
          <a:extLst>
            <a:ext uri="{FF2B5EF4-FFF2-40B4-BE49-F238E27FC236}">
              <a16:creationId xmlns:a16="http://schemas.microsoft.com/office/drawing/2014/main" id="{D8D706B5-0846-4183-B45F-1D0A53D7B9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8" name="Text Box 1">
          <a:extLst>
            <a:ext uri="{FF2B5EF4-FFF2-40B4-BE49-F238E27FC236}">
              <a16:creationId xmlns:a16="http://schemas.microsoft.com/office/drawing/2014/main" id="{9DC678FC-C5B4-48BE-AE25-0B1B2DF584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39" name="Text Box 1">
          <a:extLst>
            <a:ext uri="{FF2B5EF4-FFF2-40B4-BE49-F238E27FC236}">
              <a16:creationId xmlns:a16="http://schemas.microsoft.com/office/drawing/2014/main" id="{C31FA2A1-979B-40A1-81E4-5BDFD68C6B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0" name="Text Box 1">
          <a:extLst>
            <a:ext uri="{FF2B5EF4-FFF2-40B4-BE49-F238E27FC236}">
              <a16:creationId xmlns:a16="http://schemas.microsoft.com/office/drawing/2014/main" id="{42BB40B0-E19B-46C0-A612-A86E69CDF4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1" name="Text Box 1">
          <a:extLst>
            <a:ext uri="{FF2B5EF4-FFF2-40B4-BE49-F238E27FC236}">
              <a16:creationId xmlns:a16="http://schemas.microsoft.com/office/drawing/2014/main" id="{3BCCF8E2-3057-43F7-949C-8775DF46F5C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42" name="Text Box 1">
          <a:extLst>
            <a:ext uri="{FF2B5EF4-FFF2-40B4-BE49-F238E27FC236}">
              <a16:creationId xmlns:a16="http://schemas.microsoft.com/office/drawing/2014/main" id="{6BA55974-1EE3-46FF-858F-313F69FB725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43" name="Text Box 1">
          <a:extLst>
            <a:ext uri="{FF2B5EF4-FFF2-40B4-BE49-F238E27FC236}">
              <a16:creationId xmlns:a16="http://schemas.microsoft.com/office/drawing/2014/main" id="{A0E858DB-71C6-4CA5-B04A-BCC97987B85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44" name="Text Box 1">
          <a:extLst>
            <a:ext uri="{FF2B5EF4-FFF2-40B4-BE49-F238E27FC236}">
              <a16:creationId xmlns:a16="http://schemas.microsoft.com/office/drawing/2014/main" id="{F83E4EC1-6E8C-443C-91EC-EF56E83B02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45" name="Text Box 1">
          <a:extLst>
            <a:ext uri="{FF2B5EF4-FFF2-40B4-BE49-F238E27FC236}">
              <a16:creationId xmlns:a16="http://schemas.microsoft.com/office/drawing/2014/main" id="{437B5913-8E32-4055-89EB-D725A22C8E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6" name="Text Box 1">
          <a:extLst>
            <a:ext uri="{FF2B5EF4-FFF2-40B4-BE49-F238E27FC236}">
              <a16:creationId xmlns:a16="http://schemas.microsoft.com/office/drawing/2014/main" id="{978EBAC5-546F-4D63-8702-C7FB543B81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7" name="Text Box 1">
          <a:extLst>
            <a:ext uri="{FF2B5EF4-FFF2-40B4-BE49-F238E27FC236}">
              <a16:creationId xmlns:a16="http://schemas.microsoft.com/office/drawing/2014/main" id="{63384446-E95F-4ADE-85D3-A817CC78DE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8" name="Text Box 1">
          <a:extLst>
            <a:ext uri="{FF2B5EF4-FFF2-40B4-BE49-F238E27FC236}">
              <a16:creationId xmlns:a16="http://schemas.microsoft.com/office/drawing/2014/main" id="{7D1B7F6E-2250-4F04-99BA-CD5FCBFC58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49" name="Text Box 1">
          <a:extLst>
            <a:ext uri="{FF2B5EF4-FFF2-40B4-BE49-F238E27FC236}">
              <a16:creationId xmlns:a16="http://schemas.microsoft.com/office/drawing/2014/main" id="{B268244B-CE07-43A4-A087-E9DCE55592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50" name="Text Box 1">
          <a:extLst>
            <a:ext uri="{FF2B5EF4-FFF2-40B4-BE49-F238E27FC236}">
              <a16:creationId xmlns:a16="http://schemas.microsoft.com/office/drawing/2014/main" id="{8CEE3685-28A2-40C7-9073-EB54187C6B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51" name="Text Box 1">
          <a:extLst>
            <a:ext uri="{FF2B5EF4-FFF2-40B4-BE49-F238E27FC236}">
              <a16:creationId xmlns:a16="http://schemas.microsoft.com/office/drawing/2014/main" id="{7ED925D1-98F1-4D53-8AA3-9D0F5597A0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52" name="Text Box 1">
          <a:extLst>
            <a:ext uri="{FF2B5EF4-FFF2-40B4-BE49-F238E27FC236}">
              <a16:creationId xmlns:a16="http://schemas.microsoft.com/office/drawing/2014/main" id="{90616596-57FA-4F7F-9E8A-3CBE32B1769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53" name="Text Box 1">
          <a:extLst>
            <a:ext uri="{FF2B5EF4-FFF2-40B4-BE49-F238E27FC236}">
              <a16:creationId xmlns:a16="http://schemas.microsoft.com/office/drawing/2014/main" id="{28F6EAA8-34E5-4A5E-8251-7A2D09A04E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54" name="Text Box 1">
          <a:extLst>
            <a:ext uri="{FF2B5EF4-FFF2-40B4-BE49-F238E27FC236}">
              <a16:creationId xmlns:a16="http://schemas.microsoft.com/office/drawing/2014/main" id="{3492C90E-36AB-4740-A784-3E95BCF936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55" name="Text Box 1">
          <a:extLst>
            <a:ext uri="{FF2B5EF4-FFF2-40B4-BE49-F238E27FC236}">
              <a16:creationId xmlns:a16="http://schemas.microsoft.com/office/drawing/2014/main" id="{B9A699CF-FDE3-44C6-BE31-7548B0A11DE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56" name="Text Box 1">
          <a:extLst>
            <a:ext uri="{FF2B5EF4-FFF2-40B4-BE49-F238E27FC236}">
              <a16:creationId xmlns:a16="http://schemas.microsoft.com/office/drawing/2014/main" id="{2F317551-A8D1-486C-BF98-4DD8C75AD5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57" name="Text Box 1">
          <a:extLst>
            <a:ext uri="{FF2B5EF4-FFF2-40B4-BE49-F238E27FC236}">
              <a16:creationId xmlns:a16="http://schemas.microsoft.com/office/drawing/2014/main" id="{BA01CDC2-6644-4789-AD52-04DDD576276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58" name="Text Box 1">
          <a:extLst>
            <a:ext uri="{FF2B5EF4-FFF2-40B4-BE49-F238E27FC236}">
              <a16:creationId xmlns:a16="http://schemas.microsoft.com/office/drawing/2014/main" id="{F03E0E78-1C5F-47E7-A713-5BAEC62324A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59" name="Text Box 1">
          <a:extLst>
            <a:ext uri="{FF2B5EF4-FFF2-40B4-BE49-F238E27FC236}">
              <a16:creationId xmlns:a16="http://schemas.microsoft.com/office/drawing/2014/main" id="{C63CE6AD-DE30-40FC-850E-267E54037E4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60" name="Text Box 1">
          <a:extLst>
            <a:ext uri="{FF2B5EF4-FFF2-40B4-BE49-F238E27FC236}">
              <a16:creationId xmlns:a16="http://schemas.microsoft.com/office/drawing/2014/main" id="{4CD47808-F110-4C1E-9983-CBC2FC7FCC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61" name="Text Box 1">
          <a:extLst>
            <a:ext uri="{FF2B5EF4-FFF2-40B4-BE49-F238E27FC236}">
              <a16:creationId xmlns:a16="http://schemas.microsoft.com/office/drawing/2014/main" id="{C4BC7DD1-FB9F-432E-9A6C-DCA0002547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62" name="Text Box 1">
          <a:extLst>
            <a:ext uri="{FF2B5EF4-FFF2-40B4-BE49-F238E27FC236}">
              <a16:creationId xmlns:a16="http://schemas.microsoft.com/office/drawing/2014/main" id="{2EB945AA-1309-401C-8E49-B281F46635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63" name="Text Box 1">
          <a:extLst>
            <a:ext uri="{FF2B5EF4-FFF2-40B4-BE49-F238E27FC236}">
              <a16:creationId xmlns:a16="http://schemas.microsoft.com/office/drawing/2014/main" id="{07DC5493-CEB0-411F-A5D9-FFF785F619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64" name="Text Box 1">
          <a:extLst>
            <a:ext uri="{FF2B5EF4-FFF2-40B4-BE49-F238E27FC236}">
              <a16:creationId xmlns:a16="http://schemas.microsoft.com/office/drawing/2014/main" id="{6B4C1E3E-5749-4AE4-89B6-387CC81592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65" name="Text Box 1">
          <a:extLst>
            <a:ext uri="{FF2B5EF4-FFF2-40B4-BE49-F238E27FC236}">
              <a16:creationId xmlns:a16="http://schemas.microsoft.com/office/drawing/2014/main" id="{A53FF10A-B0B9-4FDF-8A56-0A2AB84558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66" name="Text Box 1">
          <a:extLst>
            <a:ext uri="{FF2B5EF4-FFF2-40B4-BE49-F238E27FC236}">
              <a16:creationId xmlns:a16="http://schemas.microsoft.com/office/drawing/2014/main" id="{CD1D6FC0-A3D3-4FF0-BEB2-DDC95D91CA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67" name="Text Box 1">
          <a:extLst>
            <a:ext uri="{FF2B5EF4-FFF2-40B4-BE49-F238E27FC236}">
              <a16:creationId xmlns:a16="http://schemas.microsoft.com/office/drawing/2014/main" id="{83D58B69-A75F-4D44-B680-E8B3AEC307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68" name="Text Box 1">
          <a:extLst>
            <a:ext uri="{FF2B5EF4-FFF2-40B4-BE49-F238E27FC236}">
              <a16:creationId xmlns:a16="http://schemas.microsoft.com/office/drawing/2014/main" id="{9604854F-115B-4527-9C38-2CC2D9008C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69" name="Text Box 1">
          <a:extLst>
            <a:ext uri="{FF2B5EF4-FFF2-40B4-BE49-F238E27FC236}">
              <a16:creationId xmlns:a16="http://schemas.microsoft.com/office/drawing/2014/main" id="{C7601FB6-0232-44C7-B198-85C5644AB6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0" name="Text Box 1">
          <a:extLst>
            <a:ext uri="{FF2B5EF4-FFF2-40B4-BE49-F238E27FC236}">
              <a16:creationId xmlns:a16="http://schemas.microsoft.com/office/drawing/2014/main" id="{919397B7-68C7-4C08-8E2D-9C3B0F7A78C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1" name="Text Box 1">
          <a:extLst>
            <a:ext uri="{FF2B5EF4-FFF2-40B4-BE49-F238E27FC236}">
              <a16:creationId xmlns:a16="http://schemas.microsoft.com/office/drawing/2014/main" id="{0ED44876-42CA-494F-BE53-F2E2698A37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2" name="Text Box 1">
          <a:extLst>
            <a:ext uri="{FF2B5EF4-FFF2-40B4-BE49-F238E27FC236}">
              <a16:creationId xmlns:a16="http://schemas.microsoft.com/office/drawing/2014/main" id="{30409B32-2FFA-45E3-93FC-3E02D756F4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3" name="Text Box 1">
          <a:extLst>
            <a:ext uri="{FF2B5EF4-FFF2-40B4-BE49-F238E27FC236}">
              <a16:creationId xmlns:a16="http://schemas.microsoft.com/office/drawing/2014/main" id="{A1BA4AB3-B2A6-4696-89E7-60BBA21FC4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74" name="Text Box 1">
          <a:extLst>
            <a:ext uri="{FF2B5EF4-FFF2-40B4-BE49-F238E27FC236}">
              <a16:creationId xmlns:a16="http://schemas.microsoft.com/office/drawing/2014/main" id="{6B98FD81-FBFE-4E65-9E58-4E24C193C9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75" name="Text Box 1">
          <a:extLst>
            <a:ext uri="{FF2B5EF4-FFF2-40B4-BE49-F238E27FC236}">
              <a16:creationId xmlns:a16="http://schemas.microsoft.com/office/drawing/2014/main" id="{4969572F-6151-4A0E-9F2F-602649EA0E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76" name="Text Box 1">
          <a:extLst>
            <a:ext uri="{FF2B5EF4-FFF2-40B4-BE49-F238E27FC236}">
              <a16:creationId xmlns:a16="http://schemas.microsoft.com/office/drawing/2014/main" id="{64D8AC35-B6DF-415F-9924-1A80DA28E3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77" name="Text Box 1">
          <a:extLst>
            <a:ext uri="{FF2B5EF4-FFF2-40B4-BE49-F238E27FC236}">
              <a16:creationId xmlns:a16="http://schemas.microsoft.com/office/drawing/2014/main" id="{0FD59471-0E2A-4435-AFEC-479C94F3A3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8" name="Text Box 1">
          <a:extLst>
            <a:ext uri="{FF2B5EF4-FFF2-40B4-BE49-F238E27FC236}">
              <a16:creationId xmlns:a16="http://schemas.microsoft.com/office/drawing/2014/main" id="{62ABBCCD-6AD2-4613-9C1D-360AE3479D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79" name="Text Box 1">
          <a:extLst>
            <a:ext uri="{FF2B5EF4-FFF2-40B4-BE49-F238E27FC236}">
              <a16:creationId xmlns:a16="http://schemas.microsoft.com/office/drawing/2014/main" id="{27E69DE1-30A0-4A07-AE73-32B532533B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80" name="Text Box 1">
          <a:extLst>
            <a:ext uri="{FF2B5EF4-FFF2-40B4-BE49-F238E27FC236}">
              <a16:creationId xmlns:a16="http://schemas.microsoft.com/office/drawing/2014/main" id="{E394FE32-6185-41F9-856A-8271D2D963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481" name="Text Box 1">
          <a:extLst>
            <a:ext uri="{FF2B5EF4-FFF2-40B4-BE49-F238E27FC236}">
              <a16:creationId xmlns:a16="http://schemas.microsoft.com/office/drawing/2014/main" id="{57E79212-602F-4EA4-A595-9E601252C4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82" name="Text Box 1">
          <a:extLst>
            <a:ext uri="{FF2B5EF4-FFF2-40B4-BE49-F238E27FC236}">
              <a16:creationId xmlns:a16="http://schemas.microsoft.com/office/drawing/2014/main" id="{B809B33D-F6DC-45AF-9671-5070D894A3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83" name="Text Box 1">
          <a:extLst>
            <a:ext uri="{FF2B5EF4-FFF2-40B4-BE49-F238E27FC236}">
              <a16:creationId xmlns:a16="http://schemas.microsoft.com/office/drawing/2014/main" id="{985B0714-9FE0-47D7-AE41-4360293389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84" name="Text Box 1">
          <a:extLst>
            <a:ext uri="{FF2B5EF4-FFF2-40B4-BE49-F238E27FC236}">
              <a16:creationId xmlns:a16="http://schemas.microsoft.com/office/drawing/2014/main" id="{8EB44CEB-24DE-40C3-A3B7-4970A208F9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85" name="Text Box 1">
          <a:extLst>
            <a:ext uri="{FF2B5EF4-FFF2-40B4-BE49-F238E27FC236}">
              <a16:creationId xmlns:a16="http://schemas.microsoft.com/office/drawing/2014/main" id="{F6990866-10D5-405B-ADC6-3FA6281B00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86" name="Text Box 1">
          <a:extLst>
            <a:ext uri="{FF2B5EF4-FFF2-40B4-BE49-F238E27FC236}">
              <a16:creationId xmlns:a16="http://schemas.microsoft.com/office/drawing/2014/main" id="{6D95BE29-FB58-4527-8A1D-C8BA708ABE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87" name="Text Box 1">
          <a:extLst>
            <a:ext uri="{FF2B5EF4-FFF2-40B4-BE49-F238E27FC236}">
              <a16:creationId xmlns:a16="http://schemas.microsoft.com/office/drawing/2014/main" id="{3C41D1B6-0CA0-4DB7-B08A-B6BDD390C6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88" name="Text Box 1">
          <a:extLst>
            <a:ext uri="{FF2B5EF4-FFF2-40B4-BE49-F238E27FC236}">
              <a16:creationId xmlns:a16="http://schemas.microsoft.com/office/drawing/2014/main" id="{B4A0456F-91B5-4541-981A-8C155BC909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89" name="Text Box 1">
          <a:extLst>
            <a:ext uri="{FF2B5EF4-FFF2-40B4-BE49-F238E27FC236}">
              <a16:creationId xmlns:a16="http://schemas.microsoft.com/office/drawing/2014/main" id="{C955B605-91DF-4233-80E9-11FAAF01E9C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90" name="Text Box 1">
          <a:extLst>
            <a:ext uri="{FF2B5EF4-FFF2-40B4-BE49-F238E27FC236}">
              <a16:creationId xmlns:a16="http://schemas.microsoft.com/office/drawing/2014/main" id="{366F32A3-6113-4900-ADE1-8CD8F755B1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91" name="Text Box 1">
          <a:extLst>
            <a:ext uri="{FF2B5EF4-FFF2-40B4-BE49-F238E27FC236}">
              <a16:creationId xmlns:a16="http://schemas.microsoft.com/office/drawing/2014/main" id="{4F34352D-8177-4809-A593-DAB05399FBA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92" name="Text Box 1">
          <a:extLst>
            <a:ext uri="{FF2B5EF4-FFF2-40B4-BE49-F238E27FC236}">
              <a16:creationId xmlns:a16="http://schemas.microsoft.com/office/drawing/2014/main" id="{0290C0C3-C120-44D0-914F-387E343021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93" name="Text Box 1">
          <a:extLst>
            <a:ext uri="{FF2B5EF4-FFF2-40B4-BE49-F238E27FC236}">
              <a16:creationId xmlns:a16="http://schemas.microsoft.com/office/drawing/2014/main" id="{2CF625A4-E627-45CD-951C-122AAA7D96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94" name="Text Box 1">
          <a:extLst>
            <a:ext uri="{FF2B5EF4-FFF2-40B4-BE49-F238E27FC236}">
              <a16:creationId xmlns:a16="http://schemas.microsoft.com/office/drawing/2014/main" id="{27B7FECF-455F-4D49-9836-BED0776EB75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95" name="Text Box 1">
          <a:extLst>
            <a:ext uri="{FF2B5EF4-FFF2-40B4-BE49-F238E27FC236}">
              <a16:creationId xmlns:a16="http://schemas.microsoft.com/office/drawing/2014/main" id="{6DB396DB-DAE6-4333-BD5A-A3EEF92DE61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96" name="Text Box 1">
          <a:extLst>
            <a:ext uri="{FF2B5EF4-FFF2-40B4-BE49-F238E27FC236}">
              <a16:creationId xmlns:a16="http://schemas.microsoft.com/office/drawing/2014/main" id="{0B1DBE74-6CB6-4BC1-AB2A-C9C61122F2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497" name="Text Box 1">
          <a:extLst>
            <a:ext uri="{FF2B5EF4-FFF2-40B4-BE49-F238E27FC236}">
              <a16:creationId xmlns:a16="http://schemas.microsoft.com/office/drawing/2014/main" id="{E2544CA1-DB3B-472B-B1E0-5853B2F6C6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498" name="Text Box 1">
          <a:extLst>
            <a:ext uri="{FF2B5EF4-FFF2-40B4-BE49-F238E27FC236}">
              <a16:creationId xmlns:a16="http://schemas.microsoft.com/office/drawing/2014/main" id="{EC77804B-B350-4697-8A56-87503CB3A6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499" name="Text Box 1">
          <a:extLst>
            <a:ext uri="{FF2B5EF4-FFF2-40B4-BE49-F238E27FC236}">
              <a16:creationId xmlns:a16="http://schemas.microsoft.com/office/drawing/2014/main" id="{FCF0A21F-B012-4B0D-B13B-622CFB626E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00" name="Text Box 1">
          <a:extLst>
            <a:ext uri="{FF2B5EF4-FFF2-40B4-BE49-F238E27FC236}">
              <a16:creationId xmlns:a16="http://schemas.microsoft.com/office/drawing/2014/main" id="{C112B1C0-9A44-4AD6-B6C0-57711DAC92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01" name="Text Box 1">
          <a:extLst>
            <a:ext uri="{FF2B5EF4-FFF2-40B4-BE49-F238E27FC236}">
              <a16:creationId xmlns:a16="http://schemas.microsoft.com/office/drawing/2014/main" id="{41102350-23D9-4830-9E42-515A10C726E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02" name="Text Box 1">
          <a:extLst>
            <a:ext uri="{FF2B5EF4-FFF2-40B4-BE49-F238E27FC236}">
              <a16:creationId xmlns:a16="http://schemas.microsoft.com/office/drawing/2014/main" id="{B148DE86-1E7D-4FD9-A01B-57E660545B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03" name="Text Box 1">
          <a:extLst>
            <a:ext uri="{FF2B5EF4-FFF2-40B4-BE49-F238E27FC236}">
              <a16:creationId xmlns:a16="http://schemas.microsoft.com/office/drawing/2014/main" id="{33FBB3EC-0278-48DA-B82B-A365AF3A39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04" name="Text Box 1">
          <a:extLst>
            <a:ext uri="{FF2B5EF4-FFF2-40B4-BE49-F238E27FC236}">
              <a16:creationId xmlns:a16="http://schemas.microsoft.com/office/drawing/2014/main" id="{B974AEB7-5D68-4371-A1AB-6ED23944FA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05" name="Text Box 1">
          <a:extLst>
            <a:ext uri="{FF2B5EF4-FFF2-40B4-BE49-F238E27FC236}">
              <a16:creationId xmlns:a16="http://schemas.microsoft.com/office/drawing/2014/main" id="{25E12E9C-528F-4382-B2F5-9DE5D092B6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06" name="Text Box 1">
          <a:extLst>
            <a:ext uri="{FF2B5EF4-FFF2-40B4-BE49-F238E27FC236}">
              <a16:creationId xmlns:a16="http://schemas.microsoft.com/office/drawing/2014/main" id="{662BC95F-6F71-461B-82BC-DA84C5DA87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07" name="Text Box 1">
          <a:extLst>
            <a:ext uri="{FF2B5EF4-FFF2-40B4-BE49-F238E27FC236}">
              <a16:creationId xmlns:a16="http://schemas.microsoft.com/office/drawing/2014/main" id="{0697B50C-AB98-483F-A27D-5ED2515DE51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08" name="Text Box 1">
          <a:extLst>
            <a:ext uri="{FF2B5EF4-FFF2-40B4-BE49-F238E27FC236}">
              <a16:creationId xmlns:a16="http://schemas.microsoft.com/office/drawing/2014/main" id="{6EA05FAC-3539-45E0-926E-4B29982960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09" name="Text Box 1">
          <a:extLst>
            <a:ext uri="{FF2B5EF4-FFF2-40B4-BE49-F238E27FC236}">
              <a16:creationId xmlns:a16="http://schemas.microsoft.com/office/drawing/2014/main" id="{4139210C-88C9-4F89-A68B-491DFC21FA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0" name="Text Box 1">
          <a:extLst>
            <a:ext uri="{FF2B5EF4-FFF2-40B4-BE49-F238E27FC236}">
              <a16:creationId xmlns:a16="http://schemas.microsoft.com/office/drawing/2014/main" id="{15B668F5-D57C-4DB7-8251-13EC606238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1" name="Text Box 1">
          <a:extLst>
            <a:ext uri="{FF2B5EF4-FFF2-40B4-BE49-F238E27FC236}">
              <a16:creationId xmlns:a16="http://schemas.microsoft.com/office/drawing/2014/main" id="{833F0FF8-A289-4DFC-ACE5-401EE18DAB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2" name="Text Box 1">
          <a:extLst>
            <a:ext uri="{FF2B5EF4-FFF2-40B4-BE49-F238E27FC236}">
              <a16:creationId xmlns:a16="http://schemas.microsoft.com/office/drawing/2014/main" id="{DE2C6A41-17B9-49A5-9700-578DF82D524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3" name="Text Box 1">
          <a:extLst>
            <a:ext uri="{FF2B5EF4-FFF2-40B4-BE49-F238E27FC236}">
              <a16:creationId xmlns:a16="http://schemas.microsoft.com/office/drawing/2014/main" id="{C6214B14-669A-4860-AAB0-2E345E5AF9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4" name="Text Box 1">
          <a:extLst>
            <a:ext uri="{FF2B5EF4-FFF2-40B4-BE49-F238E27FC236}">
              <a16:creationId xmlns:a16="http://schemas.microsoft.com/office/drawing/2014/main" id="{9266BF49-05D3-40BF-9C53-2647C0896B9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5" name="Text Box 1">
          <a:extLst>
            <a:ext uri="{FF2B5EF4-FFF2-40B4-BE49-F238E27FC236}">
              <a16:creationId xmlns:a16="http://schemas.microsoft.com/office/drawing/2014/main" id="{CA2ABB97-9FE5-4E88-BCBB-DCDEBED78A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6" name="Text Box 1">
          <a:extLst>
            <a:ext uri="{FF2B5EF4-FFF2-40B4-BE49-F238E27FC236}">
              <a16:creationId xmlns:a16="http://schemas.microsoft.com/office/drawing/2014/main" id="{BDE157AE-DD8A-42CF-B278-BBED83724C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7" name="Text Box 1">
          <a:extLst>
            <a:ext uri="{FF2B5EF4-FFF2-40B4-BE49-F238E27FC236}">
              <a16:creationId xmlns:a16="http://schemas.microsoft.com/office/drawing/2014/main" id="{5DEDDA4D-DCD5-4EB3-94D9-26082429F8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8" name="Text Box 1">
          <a:extLst>
            <a:ext uri="{FF2B5EF4-FFF2-40B4-BE49-F238E27FC236}">
              <a16:creationId xmlns:a16="http://schemas.microsoft.com/office/drawing/2014/main" id="{4D75FB2E-778B-46A1-A1C8-7C0B8C0EC62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19" name="Text Box 1">
          <a:extLst>
            <a:ext uri="{FF2B5EF4-FFF2-40B4-BE49-F238E27FC236}">
              <a16:creationId xmlns:a16="http://schemas.microsoft.com/office/drawing/2014/main" id="{7AAB907B-68BF-48D7-B7DE-F74EA3789D8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20" name="Text Box 1">
          <a:extLst>
            <a:ext uri="{FF2B5EF4-FFF2-40B4-BE49-F238E27FC236}">
              <a16:creationId xmlns:a16="http://schemas.microsoft.com/office/drawing/2014/main" id="{7F867543-B677-4F1F-9F06-1F3983E20D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21" name="Text Box 1">
          <a:extLst>
            <a:ext uri="{FF2B5EF4-FFF2-40B4-BE49-F238E27FC236}">
              <a16:creationId xmlns:a16="http://schemas.microsoft.com/office/drawing/2014/main" id="{C4F1EBA5-D82E-4730-BB5E-1EA7D20FDA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22" name="Text Box 1">
          <a:extLst>
            <a:ext uri="{FF2B5EF4-FFF2-40B4-BE49-F238E27FC236}">
              <a16:creationId xmlns:a16="http://schemas.microsoft.com/office/drawing/2014/main" id="{51467BB2-C78F-4929-BF78-5B5AE5FF63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23" name="Text Box 1">
          <a:extLst>
            <a:ext uri="{FF2B5EF4-FFF2-40B4-BE49-F238E27FC236}">
              <a16:creationId xmlns:a16="http://schemas.microsoft.com/office/drawing/2014/main" id="{4928057D-7B8D-443D-9053-90181C5DE4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24" name="Text Box 1">
          <a:extLst>
            <a:ext uri="{FF2B5EF4-FFF2-40B4-BE49-F238E27FC236}">
              <a16:creationId xmlns:a16="http://schemas.microsoft.com/office/drawing/2014/main" id="{43BBC883-3C5B-431B-BF1E-0E442DAEDA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25" name="Text Box 1">
          <a:extLst>
            <a:ext uri="{FF2B5EF4-FFF2-40B4-BE49-F238E27FC236}">
              <a16:creationId xmlns:a16="http://schemas.microsoft.com/office/drawing/2014/main" id="{E60B8182-0330-46ED-8308-BBCE84BF38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26" name="Text Box 1">
          <a:extLst>
            <a:ext uri="{FF2B5EF4-FFF2-40B4-BE49-F238E27FC236}">
              <a16:creationId xmlns:a16="http://schemas.microsoft.com/office/drawing/2014/main" id="{27D2EDBD-64FE-4AF8-BF9F-0DE9840C5D6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27" name="Text Box 1">
          <a:extLst>
            <a:ext uri="{FF2B5EF4-FFF2-40B4-BE49-F238E27FC236}">
              <a16:creationId xmlns:a16="http://schemas.microsoft.com/office/drawing/2014/main" id="{4E0BB541-91B3-4DFC-B807-9CCAC3F265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28" name="Text Box 1">
          <a:extLst>
            <a:ext uri="{FF2B5EF4-FFF2-40B4-BE49-F238E27FC236}">
              <a16:creationId xmlns:a16="http://schemas.microsoft.com/office/drawing/2014/main" id="{B68904AF-CDEF-4682-B7AA-9C066B3867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29" name="Text Box 1">
          <a:extLst>
            <a:ext uri="{FF2B5EF4-FFF2-40B4-BE49-F238E27FC236}">
              <a16:creationId xmlns:a16="http://schemas.microsoft.com/office/drawing/2014/main" id="{3A0FAF92-3FB0-4029-B41C-00EB627F05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30" name="Text Box 1">
          <a:extLst>
            <a:ext uri="{FF2B5EF4-FFF2-40B4-BE49-F238E27FC236}">
              <a16:creationId xmlns:a16="http://schemas.microsoft.com/office/drawing/2014/main" id="{B7CADF2C-FAA5-4B25-BD47-F909ABB95D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31" name="Text Box 1">
          <a:extLst>
            <a:ext uri="{FF2B5EF4-FFF2-40B4-BE49-F238E27FC236}">
              <a16:creationId xmlns:a16="http://schemas.microsoft.com/office/drawing/2014/main" id="{37D08594-0F5B-4942-8B79-7703CA52E28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32" name="Text Box 1">
          <a:extLst>
            <a:ext uri="{FF2B5EF4-FFF2-40B4-BE49-F238E27FC236}">
              <a16:creationId xmlns:a16="http://schemas.microsoft.com/office/drawing/2014/main" id="{BE35C207-654E-4965-A01B-2C7BEAB9C47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33" name="Text Box 1">
          <a:extLst>
            <a:ext uri="{FF2B5EF4-FFF2-40B4-BE49-F238E27FC236}">
              <a16:creationId xmlns:a16="http://schemas.microsoft.com/office/drawing/2014/main" id="{DC07B96F-A1B0-4A70-B294-D803CCDDD3E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34" name="Text Box 1">
          <a:extLst>
            <a:ext uri="{FF2B5EF4-FFF2-40B4-BE49-F238E27FC236}">
              <a16:creationId xmlns:a16="http://schemas.microsoft.com/office/drawing/2014/main" id="{104E7D35-4CEF-44C8-85FD-B66CE2A69D9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35" name="Text Box 1">
          <a:extLst>
            <a:ext uri="{FF2B5EF4-FFF2-40B4-BE49-F238E27FC236}">
              <a16:creationId xmlns:a16="http://schemas.microsoft.com/office/drawing/2014/main" id="{1A9DE742-386A-45A8-9887-987286C69A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36" name="Text Box 1">
          <a:extLst>
            <a:ext uri="{FF2B5EF4-FFF2-40B4-BE49-F238E27FC236}">
              <a16:creationId xmlns:a16="http://schemas.microsoft.com/office/drawing/2014/main" id="{9FD00424-6BBB-4AEE-A046-6952CA4580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37" name="Text Box 1">
          <a:extLst>
            <a:ext uri="{FF2B5EF4-FFF2-40B4-BE49-F238E27FC236}">
              <a16:creationId xmlns:a16="http://schemas.microsoft.com/office/drawing/2014/main" id="{A0A49464-A58B-4073-8559-B0090E95F7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38" name="Text Box 1">
          <a:extLst>
            <a:ext uri="{FF2B5EF4-FFF2-40B4-BE49-F238E27FC236}">
              <a16:creationId xmlns:a16="http://schemas.microsoft.com/office/drawing/2014/main" id="{C8CAA625-6A3D-4888-91CC-08DA770B6A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39" name="Text Box 1">
          <a:extLst>
            <a:ext uri="{FF2B5EF4-FFF2-40B4-BE49-F238E27FC236}">
              <a16:creationId xmlns:a16="http://schemas.microsoft.com/office/drawing/2014/main" id="{63CBB8BB-C23F-40B2-BD50-B74A4DE824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40" name="Text Box 1">
          <a:extLst>
            <a:ext uri="{FF2B5EF4-FFF2-40B4-BE49-F238E27FC236}">
              <a16:creationId xmlns:a16="http://schemas.microsoft.com/office/drawing/2014/main" id="{68258473-6921-4258-95ED-715F6DD560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41" name="Text Box 1">
          <a:extLst>
            <a:ext uri="{FF2B5EF4-FFF2-40B4-BE49-F238E27FC236}">
              <a16:creationId xmlns:a16="http://schemas.microsoft.com/office/drawing/2014/main" id="{487BD753-6331-4A85-BC66-CA69B22416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42" name="Text Box 1">
          <a:extLst>
            <a:ext uri="{FF2B5EF4-FFF2-40B4-BE49-F238E27FC236}">
              <a16:creationId xmlns:a16="http://schemas.microsoft.com/office/drawing/2014/main" id="{937AA53B-A85E-42A3-B63C-A77D2D5F6FF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43" name="Text Box 1">
          <a:extLst>
            <a:ext uri="{FF2B5EF4-FFF2-40B4-BE49-F238E27FC236}">
              <a16:creationId xmlns:a16="http://schemas.microsoft.com/office/drawing/2014/main" id="{3E8DB89C-6636-4D51-9DE9-AA0D03585B2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44" name="Text Box 1">
          <a:extLst>
            <a:ext uri="{FF2B5EF4-FFF2-40B4-BE49-F238E27FC236}">
              <a16:creationId xmlns:a16="http://schemas.microsoft.com/office/drawing/2014/main" id="{ECB62A2A-6596-480B-825B-218A7EB72A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45" name="Text Box 1">
          <a:extLst>
            <a:ext uri="{FF2B5EF4-FFF2-40B4-BE49-F238E27FC236}">
              <a16:creationId xmlns:a16="http://schemas.microsoft.com/office/drawing/2014/main" id="{581282BD-8010-4584-97D7-EBE8036046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46" name="Text Box 1">
          <a:extLst>
            <a:ext uri="{FF2B5EF4-FFF2-40B4-BE49-F238E27FC236}">
              <a16:creationId xmlns:a16="http://schemas.microsoft.com/office/drawing/2014/main" id="{317D6679-EE4A-43B6-B99F-ACE2A3F3A1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47" name="Text Box 1">
          <a:extLst>
            <a:ext uri="{FF2B5EF4-FFF2-40B4-BE49-F238E27FC236}">
              <a16:creationId xmlns:a16="http://schemas.microsoft.com/office/drawing/2014/main" id="{8328B52A-C3BA-4F9A-84DF-1F0803CC68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48" name="Text Box 1">
          <a:extLst>
            <a:ext uri="{FF2B5EF4-FFF2-40B4-BE49-F238E27FC236}">
              <a16:creationId xmlns:a16="http://schemas.microsoft.com/office/drawing/2014/main" id="{369DED0B-E143-4946-A9F8-80055A84D7D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49" name="Text Box 1">
          <a:extLst>
            <a:ext uri="{FF2B5EF4-FFF2-40B4-BE49-F238E27FC236}">
              <a16:creationId xmlns:a16="http://schemas.microsoft.com/office/drawing/2014/main" id="{C8700F05-8A7F-4849-94C0-BD1A3490C6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0" name="Text Box 1">
          <a:extLst>
            <a:ext uri="{FF2B5EF4-FFF2-40B4-BE49-F238E27FC236}">
              <a16:creationId xmlns:a16="http://schemas.microsoft.com/office/drawing/2014/main" id="{0CD03E1F-30B3-4869-BB02-8032786E4A8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1" name="Text Box 1">
          <a:extLst>
            <a:ext uri="{FF2B5EF4-FFF2-40B4-BE49-F238E27FC236}">
              <a16:creationId xmlns:a16="http://schemas.microsoft.com/office/drawing/2014/main" id="{EE2BCF5A-DED8-4C68-B32C-CD62A0D9BF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2" name="Text Box 1">
          <a:extLst>
            <a:ext uri="{FF2B5EF4-FFF2-40B4-BE49-F238E27FC236}">
              <a16:creationId xmlns:a16="http://schemas.microsoft.com/office/drawing/2014/main" id="{EBD33081-6DA3-4C5C-ADB4-CAA0E5B35E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3" name="Text Box 1">
          <a:extLst>
            <a:ext uri="{FF2B5EF4-FFF2-40B4-BE49-F238E27FC236}">
              <a16:creationId xmlns:a16="http://schemas.microsoft.com/office/drawing/2014/main" id="{B68E2B96-3C19-47B5-8A7B-5B2F25F44F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54" name="Text Box 1">
          <a:extLst>
            <a:ext uri="{FF2B5EF4-FFF2-40B4-BE49-F238E27FC236}">
              <a16:creationId xmlns:a16="http://schemas.microsoft.com/office/drawing/2014/main" id="{CD462503-C852-47EB-A910-B01355763C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55" name="Text Box 1">
          <a:extLst>
            <a:ext uri="{FF2B5EF4-FFF2-40B4-BE49-F238E27FC236}">
              <a16:creationId xmlns:a16="http://schemas.microsoft.com/office/drawing/2014/main" id="{148156BB-3B67-40D0-844E-F36D76C9C06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56" name="Text Box 1">
          <a:extLst>
            <a:ext uri="{FF2B5EF4-FFF2-40B4-BE49-F238E27FC236}">
              <a16:creationId xmlns:a16="http://schemas.microsoft.com/office/drawing/2014/main" id="{BA1417A8-0ECE-40A5-B037-F8C2E2C2FE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57" name="Text Box 1">
          <a:extLst>
            <a:ext uri="{FF2B5EF4-FFF2-40B4-BE49-F238E27FC236}">
              <a16:creationId xmlns:a16="http://schemas.microsoft.com/office/drawing/2014/main" id="{85A09807-59BC-4FC1-9F30-44C912E9AE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8" name="Text Box 1">
          <a:extLst>
            <a:ext uri="{FF2B5EF4-FFF2-40B4-BE49-F238E27FC236}">
              <a16:creationId xmlns:a16="http://schemas.microsoft.com/office/drawing/2014/main" id="{1AFED7F6-E610-4301-A58B-10CFEB5843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59" name="Text Box 1">
          <a:extLst>
            <a:ext uri="{FF2B5EF4-FFF2-40B4-BE49-F238E27FC236}">
              <a16:creationId xmlns:a16="http://schemas.microsoft.com/office/drawing/2014/main" id="{560A7C31-CBA3-4B24-A7C8-44AD0A875D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60" name="Text Box 1">
          <a:extLst>
            <a:ext uri="{FF2B5EF4-FFF2-40B4-BE49-F238E27FC236}">
              <a16:creationId xmlns:a16="http://schemas.microsoft.com/office/drawing/2014/main" id="{7EBC7497-C29D-4352-BDF9-63452A86CD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61" name="Text Box 1">
          <a:extLst>
            <a:ext uri="{FF2B5EF4-FFF2-40B4-BE49-F238E27FC236}">
              <a16:creationId xmlns:a16="http://schemas.microsoft.com/office/drawing/2014/main" id="{31C94030-E0F6-45A8-AF97-DF887A81C10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62" name="Text Box 1">
          <a:extLst>
            <a:ext uri="{FF2B5EF4-FFF2-40B4-BE49-F238E27FC236}">
              <a16:creationId xmlns:a16="http://schemas.microsoft.com/office/drawing/2014/main" id="{19320135-2C14-43D0-BAB7-1331D8A48B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63" name="Text Box 1">
          <a:extLst>
            <a:ext uri="{FF2B5EF4-FFF2-40B4-BE49-F238E27FC236}">
              <a16:creationId xmlns:a16="http://schemas.microsoft.com/office/drawing/2014/main" id="{822D34B9-C05D-4E07-A8B3-AA2032AA7DB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64" name="Text Box 1">
          <a:extLst>
            <a:ext uri="{FF2B5EF4-FFF2-40B4-BE49-F238E27FC236}">
              <a16:creationId xmlns:a16="http://schemas.microsoft.com/office/drawing/2014/main" id="{E63E1BC4-2D17-4C91-835E-3D126F3071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65" name="Text Box 1">
          <a:extLst>
            <a:ext uri="{FF2B5EF4-FFF2-40B4-BE49-F238E27FC236}">
              <a16:creationId xmlns:a16="http://schemas.microsoft.com/office/drawing/2014/main" id="{46B642DD-5846-496A-BB5C-DCCBD04BCF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566" name="Text Box 1">
          <a:extLst>
            <a:ext uri="{FF2B5EF4-FFF2-40B4-BE49-F238E27FC236}">
              <a16:creationId xmlns:a16="http://schemas.microsoft.com/office/drawing/2014/main" id="{030E602C-7D48-490B-93F9-BC7C94CBAA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567" name="Text Box 1">
          <a:extLst>
            <a:ext uri="{FF2B5EF4-FFF2-40B4-BE49-F238E27FC236}">
              <a16:creationId xmlns:a16="http://schemas.microsoft.com/office/drawing/2014/main" id="{6F03C167-24E1-43B1-93FF-53549F8F52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568" name="Text Box 1">
          <a:extLst>
            <a:ext uri="{FF2B5EF4-FFF2-40B4-BE49-F238E27FC236}">
              <a16:creationId xmlns:a16="http://schemas.microsoft.com/office/drawing/2014/main" id="{2302A628-5681-4FCE-B3B0-1CC33E36FB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569" name="Text Box 1">
          <a:extLst>
            <a:ext uri="{FF2B5EF4-FFF2-40B4-BE49-F238E27FC236}">
              <a16:creationId xmlns:a16="http://schemas.microsoft.com/office/drawing/2014/main" id="{67BD538C-8237-4C52-8351-76D175270B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70" name="Text Box 1">
          <a:extLst>
            <a:ext uri="{FF2B5EF4-FFF2-40B4-BE49-F238E27FC236}">
              <a16:creationId xmlns:a16="http://schemas.microsoft.com/office/drawing/2014/main" id="{7D74B5B0-84A7-444C-B415-9E1D21BFCE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71" name="Text Box 1">
          <a:extLst>
            <a:ext uri="{FF2B5EF4-FFF2-40B4-BE49-F238E27FC236}">
              <a16:creationId xmlns:a16="http://schemas.microsoft.com/office/drawing/2014/main" id="{CC12086D-9CDC-4438-901C-8848440EA68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72" name="Text Box 1">
          <a:extLst>
            <a:ext uri="{FF2B5EF4-FFF2-40B4-BE49-F238E27FC236}">
              <a16:creationId xmlns:a16="http://schemas.microsoft.com/office/drawing/2014/main" id="{0565DF2F-D4CC-4790-AD44-54CEC452E8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73" name="Text Box 1">
          <a:extLst>
            <a:ext uri="{FF2B5EF4-FFF2-40B4-BE49-F238E27FC236}">
              <a16:creationId xmlns:a16="http://schemas.microsoft.com/office/drawing/2014/main" id="{8806CB75-4B61-49D8-92DC-09EB30B1A0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74" name="Text Box 1">
          <a:extLst>
            <a:ext uri="{FF2B5EF4-FFF2-40B4-BE49-F238E27FC236}">
              <a16:creationId xmlns:a16="http://schemas.microsoft.com/office/drawing/2014/main" id="{756D616D-378F-46C3-9A18-D14BD768CEC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75" name="Text Box 1">
          <a:extLst>
            <a:ext uri="{FF2B5EF4-FFF2-40B4-BE49-F238E27FC236}">
              <a16:creationId xmlns:a16="http://schemas.microsoft.com/office/drawing/2014/main" id="{C93D25A4-0725-49E7-A155-658FA8F84F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76" name="Text Box 1">
          <a:extLst>
            <a:ext uri="{FF2B5EF4-FFF2-40B4-BE49-F238E27FC236}">
              <a16:creationId xmlns:a16="http://schemas.microsoft.com/office/drawing/2014/main" id="{D1A732A5-FF14-4218-8308-1808911FEBA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77" name="Text Box 1">
          <a:extLst>
            <a:ext uri="{FF2B5EF4-FFF2-40B4-BE49-F238E27FC236}">
              <a16:creationId xmlns:a16="http://schemas.microsoft.com/office/drawing/2014/main" id="{C63F3279-9937-486B-8F9E-1F821C3816B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78" name="Text Box 1">
          <a:extLst>
            <a:ext uri="{FF2B5EF4-FFF2-40B4-BE49-F238E27FC236}">
              <a16:creationId xmlns:a16="http://schemas.microsoft.com/office/drawing/2014/main" id="{70964AB9-7C45-42E5-BEAF-E2BD684DAE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79" name="Text Box 1">
          <a:extLst>
            <a:ext uri="{FF2B5EF4-FFF2-40B4-BE49-F238E27FC236}">
              <a16:creationId xmlns:a16="http://schemas.microsoft.com/office/drawing/2014/main" id="{1AF4D4A3-5D72-433D-B6F3-7CD82CE8CA6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80" name="Text Box 1">
          <a:extLst>
            <a:ext uri="{FF2B5EF4-FFF2-40B4-BE49-F238E27FC236}">
              <a16:creationId xmlns:a16="http://schemas.microsoft.com/office/drawing/2014/main" id="{EB44EF0D-98E2-4937-B76F-2AF64FF268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81" name="Text Box 1">
          <a:extLst>
            <a:ext uri="{FF2B5EF4-FFF2-40B4-BE49-F238E27FC236}">
              <a16:creationId xmlns:a16="http://schemas.microsoft.com/office/drawing/2014/main" id="{0D0726EB-14CD-403B-8890-10BAD5B7CFF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82" name="Text Box 1">
          <a:extLst>
            <a:ext uri="{FF2B5EF4-FFF2-40B4-BE49-F238E27FC236}">
              <a16:creationId xmlns:a16="http://schemas.microsoft.com/office/drawing/2014/main" id="{02F26A23-9466-4B0E-801F-E603E1B94F2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83" name="Text Box 1">
          <a:extLst>
            <a:ext uri="{FF2B5EF4-FFF2-40B4-BE49-F238E27FC236}">
              <a16:creationId xmlns:a16="http://schemas.microsoft.com/office/drawing/2014/main" id="{AFF6C072-25EC-484E-B146-08FC32B3F8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84" name="Text Box 1">
          <a:extLst>
            <a:ext uri="{FF2B5EF4-FFF2-40B4-BE49-F238E27FC236}">
              <a16:creationId xmlns:a16="http://schemas.microsoft.com/office/drawing/2014/main" id="{56991D5D-359F-4FD8-B7EE-4E8C55D9C62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85" name="Text Box 1">
          <a:extLst>
            <a:ext uri="{FF2B5EF4-FFF2-40B4-BE49-F238E27FC236}">
              <a16:creationId xmlns:a16="http://schemas.microsoft.com/office/drawing/2014/main" id="{0A692747-A991-476D-AA31-0183EF4734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86" name="Text Box 1">
          <a:extLst>
            <a:ext uri="{FF2B5EF4-FFF2-40B4-BE49-F238E27FC236}">
              <a16:creationId xmlns:a16="http://schemas.microsoft.com/office/drawing/2014/main" id="{79E46635-2843-420F-8D0B-33DF45AAA8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87" name="Text Box 1">
          <a:extLst>
            <a:ext uri="{FF2B5EF4-FFF2-40B4-BE49-F238E27FC236}">
              <a16:creationId xmlns:a16="http://schemas.microsoft.com/office/drawing/2014/main" id="{F12CB715-19BA-4AA4-AE2B-C491E50D3F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588" name="Text Box 1">
          <a:extLst>
            <a:ext uri="{FF2B5EF4-FFF2-40B4-BE49-F238E27FC236}">
              <a16:creationId xmlns:a16="http://schemas.microsoft.com/office/drawing/2014/main" id="{8591235F-C9D7-4DFB-B5AB-7E07369E78C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589" name="Text Box 1">
          <a:extLst>
            <a:ext uri="{FF2B5EF4-FFF2-40B4-BE49-F238E27FC236}">
              <a16:creationId xmlns:a16="http://schemas.microsoft.com/office/drawing/2014/main" id="{1D6B82AE-63A0-4E36-BD34-96CC707C41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90" name="Text Box 1">
          <a:extLst>
            <a:ext uri="{FF2B5EF4-FFF2-40B4-BE49-F238E27FC236}">
              <a16:creationId xmlns:a16="http://schemas.microsoft.com/office/drawing/2014/main" id="{E5B265FD-0886-4E9A-9B4D-1629C51D4C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91" name="Text Box 1">
          <a:extLst>
            <a:ext uri="{FF2B5EF4-FFF2-40B4-BE49-F238E27FC236}">
              <a16:creationId xmlns:a16="http://schemas.microsoft.com/office/drawing/2014/main" id="{34555BE7-909C-47D9-BC3D-2C57D7CE96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92" name="Text Box 1">
          <a:extLst>
            <a:ext uri="{FF2B5EF4-FFF2-40B4-BE49-F238E27FC236}">
              <a16:creationId xmlns:a16="http://schemas.microsoft.com/office/drawing/2014/main" id="{DAAF0B4E-CBC3-458F-BD1A-7C128817AD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593" name="Text Box 1">
          <a:extLst>
            <a:ext uri="{FF2B5EF4-FFF2-40B4-BE49-F238E27FC236}">
              <a16:creationId xmlns:a16="http://schemas.microsoft.com/office/drawing/2014/main" id="{697DB9C6-DE8C-453F-9A4D-AB62C58FA80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4" name="Text Box 1">
          <a:extLst>
            <a:ext uri="{FF2B5EF4-FFF2-40B4-BE49-F238E27FC236}">
              <a16:creationId xmlns:a16="http://schemas.microsoft.com/office/drawing/2014/main" id="{E2D65752-FDCA-4EC3-8B37-012DFFBAC9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5" name="Text Box 1">
          <a:extLst>
            <a:ext uri="{FF2B5EF4-FFF2-40B4-BE49-F238E27FC236}">
              <a16:creationId xmlns:a16="http://schemas.microsoft.com/office/drawing/2014/main" id="{FAE8E4F9-526D-4AB8-BFB0-72519CE5B7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6" name="Text Box 1">
          <a:extLst>
            <a:ext uri="{FF2B5EF4-FFF2-40B4-BE49-F238E27FC236}">
              <a16:creationId xmlns:a16="http://schemas.microsoft.com/office/drawing/2014/main" id="{A49F37E6-3B26-4AD9-8670-7E2C7B566D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7" name="Text Box 1">
          <a:extLst>
            <a:ext uri="{FF2B5EF4-FFF2-40B4-BE49-F238E27FC236}">
              <a16:creationId xmlns:a16="http://schemas.microsoft.com/office/drawing/2014/main" id="{4C896AEF-3F57-459E-BA22-9D22A1B166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8" name="Text Box 1">
          <a:extLst>
            <a:ext uri="{FF2B5EF4-FFF2-40B4-BE49-F238E27FC236}">
              <a16:creationId xmlns:a16="http://schemas.microsoft.com/office/drawing/2014/main" id="{F8E63F80-02F0-4558-92D2-3067B46FD7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599" name="Text Box 1">
          <a:extLst>
            <a:ext uri="{FF2B5EF4-FFF2-40B4-BE49-F238E27FC236}">
              <a16:creationId xmlns:a16="http://schemas.microsoft.com/office/drawing/2014/main" id="{F70A25C7-78A2-4EDE-B104-0541E78994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0" name="Text Box 1">
          <a:extLst>
            <a:ext uri="{FF2B5EF4-FFF2-40B4-BE49-F238E27FC236}">
              <a16:creationId xmlns:a16="http://schemas.microsoft.com/office/drawing/2014/main" id="{FD2459E0-47F0-4C66-95DA-CADB903902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1" name="Text Box 1">
          <a:extLst>
            <a:ext uri="{FF2B5EF4-FFF2-40B4-BE49-F238E27FC236}">
              <a16:creationId xmlns:a16="http://schemas.microsoft.com/office/drawing/2014/main" id="{6242DC2E-9F98-48D7-B300-6DDB5762D7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2" name="Text Box 1">
          <a:extLst>
            <a:ext uri="{FF2B5EF4-FFF2-40B4-BE49-F238E27FC236}">
              <a16:creationId xmlns:a16="http://schemas.microsoft.com/office/drawing/2014/main" id="{EC0C95F9-25D6-423A-B2CA-272C1AE3DA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3" name="Text Box 1">
          <a:extLst>
            <a:ext uri="{FF2B5EF4-FFF2-40B4-BE49-F238E27FC236}">
              <a16:creationId xmlns:a16="http://schemas.microsoft.com/office/drawing/2014/main" id="{CCA4A7EF-84C9-43CE-A09C-C1FB51D870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4" name="Text Box 1">
          <a:extLst>
            <a:ext uri="{FF2B5EF4-FFF2-40B4-BE49-F238E27FC236}">
              <a16:creationId xmlns:a16="http://schemas.microsoft.com/office/drawing/2014/main" id="{63F1A6E4-E9D4-47F3-86FF-A9FA1183BCC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5" name="Text Box 1">
          <a:extLst>
            <a:ext uri="{FF2B5EF4-FFF2-40B4-BE49-F238E27FC236}">
              <a16:creationId xmlns:a16="http://schemas.microsoft.com/office/drawing/2014/main" id="{DB6AA041-BC7F-4560-BD81-9B463D959C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6" name="Text Box 1">
          <a:extLst>
            <a:ext uri="{FF2B5EF4-FFF2-40B4-BE49-F238E27FC236}">
              <a16:creationId xmlns:a16="http://schemas.microsoft.com/office/drawing/2014/main" id="{7FA7EE1C-6157-44DA-90AC-FC4197B0F5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7" name="Text Box 1">
          <a:extLst>
            <a:ext uri="{FF2B5EF4-FFF2-40B4-BE49-F238E27FC236}">
              <a16:creationId xmlns:a16="http://schemas.microsoft.com/office/drawing/2014/main" id="{152A0E11-B1E3-4303-99EA-636133CC536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8" name="Text Box 1">
          <a:extLst>
            <a:ext uri="{FF2B5EF4-FFF2-40B4-BE49-F238E27FC236}">
              <a16:creationId xmlns:a16="http://schemas.microsoft.com/office/drawing/2014/main" id="{F5B4E399-90F6-4B1E-B1A6-123B6A91A4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609" name="Text Box 1">
          <a:extLst>
            <a:ext uri="{FF2B5EF4-FFF2-40B4-BE49-F238E27FC236}">
              <a16:creationId xmlns:a16="http://schemas.microsoft.com/office/drawing/2014/main" id="{9907B265-D90E-4AAE-9555-647EFC29F0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10" name="Text Box 1">
          <a:extLst>
            <a:ext uri="{FF2B5EF4-FFF2-40B4-BE49-F238E27FC236}">
              <a16:creationId xmlns:a16="http://schemas.microsoft.com/office/drawing/2014/main" id="{8D526BF7-9029-4EB9-8613-0D2870581D1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11" name="Text Box 1">
          <a:extLst>
            <a:ext uri="{FF2B5EF4-FFF2-40B4-BE49-F238E27FC236}">
              <a16:creationId xmlns:a16="http://schemas.microsoft.com/office/drawing/2014/main" id="{2FFFFAD7-8AC8-4464-8577-254CCC6F2E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12" name="Text Box 1">
          <a:extLst>
            <a:ext uri="{FF2B5EF4-FFF2-40B4-BE49-F238E27FC236}">
              <a16:creationId xmlns:a16="http://schemas.microsoft.com/office/drawing/2014/main" id="{8DD7847C-BC64-4478-B695-5E0CE07D85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13" name="Text Box 1">
          <a:extLst>
            <a:ext uri="{FF2B5EF4-FFF2-40B4-BE49-F238E27FC236}">
              <a16:creationId xmlns:a16="http://schemas.microsoft.com/office/drawing/2014/main" id="{04B371D5-088E-4EFB-809D-9EE6289605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14" name="Text Box 1">
          <a:extLst>
            <a:ext uri="{FF2B5EF4-FFF2-40B4-BE49-F238E27FC236}">
              <a16:creationId xmlns:a16="http://schemas.microsoft.com/office/drawing/2014/main" id="{0468E884-95CD-44FB-AACA-C92378DBAB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15" name="Text Box 1">
          <a:extLst>
            <a:ext uri="{FF2B5EF4-FFF2-40B4-BE49-F238E27FC236}">
              <a16:creationId xmlns:a16="http://schemas.microsoft.com/office/drawing/2014/main" id="{5E0ACB9F-A428-45F0-87CB-F7A6998AE2A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16" name="Text Box 1">
          <a:extLst>
            <a:ext uri="{FF2B5EF4-FFF2-40B4-BE49-F238E27FC236}">
              <a16:creationId xmlns:a16="http://schemas.microsoft.com/office/drawing/2014/main" id="{229147C5-C91F-4979-AB87-71DC48EE90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17" name="Text Box 1">
          <a:extLst>
            <a:ext uri="{FF2B5EF4-FFF2-40B4-BE49-F238E27FC236}">
              <a16:creationId xmlns:a16="http://schemas.microsoft.com/office/drawing/2014/main" id="{1B224ED3-5053-43F6-9B7B-C1B2423AC0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20BA2980-596B-4AF8-BB61-92A6C861AF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19" name="Text Box 1">
          <a:extLst>
            <a:ext uri="{FF2B5EF4-FFF2-40B4-BE49-F238E27FC236}">
              <a16:creationId xmlns:a16="http://schemas.microsoft.com/office/drawing/2014/main" id="{E3094CB5-65EA-42F3-BAE0-3B219B6B9A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20" name="Text Box 1">
          <a:extLst>
            <a:ext uri="{FF2B5EF4-FFF2-40B4-BE49-F238E27FC236}">
              <a16:creationId xmlns:a16="http://schemas.microsoft.com/office/drawing/2014/main" id="{9B1C95AB-ADF4-479B-990F-C8E3A9440A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21" name="Text Box 1">
          <a:extLst>
            <a:ext uri="{FF2B5EF4-FFF2-40B4-BE49-F238E27FC236}">
              <a16:creationId xmlns:a16="http://schemas.microsoft.com/office/drawing/2014/main" id="{50B29C01-9FB8-472D-A602-C23A407EFD9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22" name="Text Box 1">
          <a:extLst>
            <a:ext uri="{FF2B5EF4-FFF2-40B4-BE49-F238E27FC236}">
              <a16:creationId xmlns:a16="http://schemas.microsoft.com/office/drawing/2014/main" id="{2092457D-1FE2-4D94-A9D0-7BFDC0F6B1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23" name="Text Box 1">
          <a:extLst>
            <a:ext uri="{FF2B5EF4-FFF2-40B4-BE49-F238E27FC236}">
              <a16:creationId xmlns:a16="http://schemas.microsoft.com/office/drawing/2014/main" id="{35B95137-BAFA-4678-A6C6-2150CE3DAB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24" name="Text Box 1">
          <a:extLst>
            <a:ext uri="{FF2B5EF4-FFF2-40B4-BE49-F238E27FC236}">
              <a16:creationId xmlns:a16="http://schemas.microsoft.com/office/drawing/2014/main" id="{96909680-12C2-44BC-8CE6-3864E88A8C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25" name="Text Box 1">
          <a:extLst>
            <a:ext uri="{FF2B5EF4-FFF2-40B4-BE49-F238E27FC236}">
              <a16:creationId xmlns:a16="http://schemas.microsoft.com/office/drawing/2014/main" id="{4009EDB4-4417-464E-8E3E-7202C952A4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26" name="Text Box 1">
          <a:extLst>
            <a:ext uri="{FF2B5EF4-FFF2-40B4-BE49-F238E27FC236}">
              <a16:creationId xmlns:a16="http://schemas.microsoft.com/office/drawing/2014/main" id="{CB55925D-8169-4E5B-BB7A-75C4D6E90AA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27" name="Text Box 1">
          <a:extLst>
            <a:ext uri="{FF2B5EF4-FFF2-40B4-BE49-F238E27FC236}">
              <a16:creationId xmlns:a16="http://schemas.microsoft.com/office/drawing/2014/main" id="{B203B204-EDF7-41B9-B74C-17A13C6777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28" name="Text Box 1">
          <a:extLst>
            <a:ext uri="{FF2B5EF4-FFF2-40B4-BE49-F238E27FC236}">
              <a16:creationId xmlns:a16="http://schemas.microsoft.com/office/drawing/2014/main" id="{A68440DC-1A60-450E-8CB0-4F4178AB4C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29" name="Text Box 1">
          <a:extLst>
            <a:ext uri="{FF2B5EF4-FFF2-40B4-BE49-F238E27FC236}">
              <a16:creationId xmlns:a16="http://schemas.microsoft.com/office/drawing/2014/main" id="{D45718AC-4CFD-4AEC-A5EE-7A0C7B81C1D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0" name="Text Box 1">
          <a:extLst>
            <a:ext uri="{FF2B5EF4-FFF2-40B4-BE49-F238E27FC236}">
              <a16:creationId xmlns:a16="http://schemas.microsoft.com/office/drawing/2014/main" id="{F3411DE9-CAEB-4518-A5B9-CFA2D8F6D9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1" name="Text Box 1">
          <a:extLst>
            <a:ext uri="{FF2B5EF4-FFF2-40B4-BE49-F238E27FC236}">
              <a16:creationId xmlns:a16="http://schemas.microsoft.com/office/drawing/2014/main" id="{EB33BA1F-A4FF-45C0-B3A3-3F8A197D3FD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2" name="Text Box 1">
          <a:extLst>
            <a:ext uri="{FF2B5EF4-FFF2-40B4-BE49-F238E27FC236}">
              <a16:creationId xmlns:a16="http://schemas.microsoft.com/office/drawing/2014/main" id="{AD76F5EC-6BEF-4EAC-80A2-6A23CCAD416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3" name="Text Box 1">
          <a:extLst>
            <a:ext uri="{FF2B5EF4-FFF2-40B4-BE49-F238E27FC236}">
              <a16:creationId xmlns:a16="http://schemas.microsoft.com/office/drawing/2014/main" id="{D672EA09-230E-4EB5-8195-8C98E59782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34" name="Text Box 1">
          <a:extLst>
            <a:ext uri="{FF2B5EF4-FFF2-40B4-BE49-F238E27FC236}">
              <a16:creationId xmlns:a16="http://schemas.microsoft.com/office/drawing/2014/main" id="{0FB3F93A-FE0C-4C7F-ACBA-C68619F1CBD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35" name="Text Box 1">
          <a:extLst>
            <a:ext uri="{FF2B5EF4-FFF2-40B4-BE49-F238E27FC236}">
              <a16:creationId xmlns:a16="http://schemas.microsoft.com/office/drawing/2014/main" id="{DBBA2A22-3202-4669-B602-F5286172C1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36" name="Text Box 1">
          <a:extLst>
            <a:ext uri="{FF2B5EF4-FFF2-40B4-BE49-F238E27FC236}">
              <a16:creationId xmlns:a16="http://schemas.microsoft.com/office/drawing/2014/main" id="{87C5E68C-8D35-4327-88C5-DCB2767CB2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37" name="Text Box 1">
          <a:extLst>
            <a:ext uri="{FF2B5EF4-FFF2-40B4-BE49-F238E27FC236}">
              <a16:creationId xmlns:a16="http://schemas.microsoft.com/office/drawing/2014/main" id="{125CB63B-ECE9-4187-BAFF-2E4049580B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8" name="Text Box 1">
          <a:extLst>
            <a:ext uri="{FF2B5EF4-FFF2-40B4-BE49-F238E27FC236}">
              <a16:creationId xmlns:a16="http://schemas.microsoft.com/office/drawing/2014/main" id="{A1837C1C-E036-488B-A8F7-82CF28C479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39" name="Text Box 1">
          <a:extLst>
            <a:ext uri="{FF2B5EF4-FFF2-40B4-BE49-F238E27FC236}">
              <a16:creationId xmlns:a16="http://schemas.microsoft.com/office/drawing/2014/main" id="{55036DED-A2D3-40B9-9BB3-0BCBF4AF23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0" name="Text Box 1">
          <a:extLst>
            <a:ext uri="{FF2B5EF4-FFF2-40B4-BE49-F238E27FC236}">
              <a16:creationId xmlns:a16="http://schemas.microsoft.com/office/drawing/2014/main" id="{CCD32D96-7CC2-4598-9B6B-8A83086A9C6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1" name="Text Box 1">
          <a:extLst>
            <a:ext uri="{FF2B5EF4-FFF2-40B4-BE49-F238E27FC236}">
              <a16:creationId xmlns:a16="http://schemas.microsoft.com/office/drawing/2014/main" id="{F7A40903-E2E4-4A7A-8B8C-9A5CBF66AA2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42" name="Text Box 1">
          <a:extLst>
            <a:ext uri="{FF2B5EF4-FFF2-40B4-BE49-F238E27FC236}">
              <a16:creationId xmlns:a16="http://schemas.microsoft.com/office/drawing/2014/main" id="{453840B6-9246-406D-B5C1-F84AFCBC72F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43" name="Text Box 1">
          <a:extLst>
            <a:ext uri="{FF2B5EF4-FFF2-40B4-BE49-F238E27FC236}">
              <a16:creationId xmlns:a16="http://schemas.microsoft.com/office/drawing/2014/main" id="{07E001D9-C332-4D8D-9D28-A1CFDCC375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644" name="Text Box 1">
          <a:extLst>
            <a:ext uri="{FF2B5EF4-FFF2-40B4-BE49-F238E27FC236}">
              <a16:creationId xmlns:a16="http://schemas.microsoft.com/office/drawing/2014/main" id="{97A72914-F409-4923-BDF5-8017863E2B0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45" name="Text Box 1">
          <a:extLst>
            <a:ext uri="{FF2B5EF4-FFF2-40B4-BE49-F238E27FC236}">
              <a16:creationId xmlns:a16="http://schemas.microsoft.com/office/drawing/2014/main" id="{C7A2F994-9382-447C-A5E1-E237C49F71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6" name="Text Box 1">
          <a:extLst>
            <a:ext uri="{FF2B5EF4-FFF2-40B4-BE49-F238E27FC236}">
              <a16:creationId xmlns:a16="http://schemas.microsoft.com/office/drawing/2014/main" id="{C36E8614-C415-458C-8D13-50E85ECA2A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7" name="Text Box 1">
          <a:extLst>
            <a:ext uri="{FF2B5EF4-FFF2-40B4-BE49-F238E27FC236}">
              <a16:creationId xmlns:a16="http://schemas.microsoft.com/office/drawing/2014/main" id="{6CB98087-00FA-4ADD-8A81-561B3134DD6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8" name="Text Box 1">
          <a:extLst>
            <a:ext uri="{FF2B5EF4-FFF2-40B4-BE49-F238E27FC236}">
              <a16:creationId xmlns:a16="http://schemas.microsoft.com/office/drawing/2014/main" id="{22FB1398-DBE2-4C68-A8E3-1E8639D5F6A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49" name="Text Box 1">
          <a:extLst>
            <a:ext uri="{FF2B5EF4-FFF2-40B4-BE49-F238E27FC236}">
              <a16:creationId xmlns:a16="http://schemas.microsoft.com/office/drawing/2014/main" id="{B657C6EB-EAE9-45DA-A905-FDBB19058E7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50" name="Text Box 1">
          <a:extLst>
            <a:ext uri="{FF2B5EF4-FFF2-40B4-BE49-F238E27FC236}">
              <a16:creationId xmlns:a16="http://schemas.microsoft.com/office/drawing/2014/main" id="{4A1F1AD6-1CE5-4487-BE3D-0D14FD72D71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51" name="Text Box 1">
          <a:extLst>
            <a:ext uri="{FF2B5EF4-FFF2-40B4-BE49-F238E27FC236}">
              <a16:creationId xmlns:a16="http://schemas.microsoft.com/office/drawing/2014/main" id="{5168C2B7-F718-4290-9359-CBE575E0239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52" name="Text Box 1">
          <a:extLst>
            <a:ext uri="{FF2B5EF4-FFF2-40B4-BE49-F238E27FC236}">
              <a16:creationId xmlns:a16="http://schemas.microsoft.com/office/drawing/2014/main" id="{C5B14E3C-345E-46EA-9E4C-FEC284343F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53" name="Text Box 1">
          <a:extLst>
            <a:ext uri="{FF2B5EF4-FFF2-40B4-BE49-F238E27FC236}">
              <a16:creationId xmlns:a16="http://schemas.microsoft.com/office/drawing/2014/main" id="{586734B5-F3CB-4F8A-AF17-FCC8581B0F3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54" name="Text Box 1">
          <a:extLst>
            <a:ext uri="{FF2B5EF4-FFF2-40B4-BE49-F238E27FC236}">
              <a16:creationId xmlns:a16="http://schemas.microsoft.com/office/drawing/2014/main" id="{4B2280E9-A5F8-4B71-A4C7-3B34F1013D0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55" name="Text Box 1">
          <a:extLst>
            <a:ext uri="{FF2B5EF4-FFF2-40B4-BE49-F238E27FC236}">
              <a16:creationId xmlns:a16="http://schemas.microsoft.com/office/drawing/2014/main" id="{D882C7BF-8380-4E71-B47E-971E9577B5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56" name="Text Box 1">
          <a:extLst>
            <a:ext uri="{FF2B5EF4-FFF2-40B4-BE49-F238E27FC236}">
              <a16:creationId xmlns:a16="http://schemas.microsoft.com/office/drawing/2014/main" id="{7AC4531A-7DED-438C-A3D3-85DCB8F8A6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57" name="Text Box 1">
          <a:extLst>
            <a:ext uri="{FF2B5EF4-FFF2-40B4-BE49-F238E27FC236}">
              <a16:creationId xmlns:a16="http://schemas.microsoft.com/office/drawing/2014/main" id="{C2C77074-4FEB-4014-9F0A-F996516BFC2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58" name="Text Box 1">
          <a:extLst>
            <a:ext uri="{FF2B5EF4-FFF2-40B4-BE49-F238E27FC236}">
              <a16:creationId xmlns:a16="http://schemas.microsoft.com/office/drawing/2014/main" id="{F3583712-E1C5-4976-AEB1-5606A0F014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59" name="Text Box 1">
          <a:extLst>
            <a:ext uri="{FF2B5EF4-FFF2-40B4-BE49-F238E27FC236}">
              <a16:creationId xmlns:a16="http://schemas.microsoft.com/office/drawing/2014/main" id="{FF4C2324-2744-4DD4-9285-2379FFA1E13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60" name="Text Box 1">
          <a:extLst>
            <a:ext uri="{FF2B5EF4-FFF2-40B4-BE49-F238E27FC236}">
              <a16:creationId xmlns:a16="http://schemas.microsoft.com/office/drawing/2014/main" id="{53526F6E-5613-4ACD-9C2E-7FC3F9997B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61" name="Text Box 1">
          <a:extLst>
            <a:ext uri="{FF2B5EF4-FFF2-40B4-BE49-F238E27FC236}">
              <a16:creationId xmlns:a16="http://schemas.microsoft.com/office/drawing/2014/main" id="{88BB8696-CE3E-4FF3-BEEE-985094B2431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62" name="Text Box 1">
          <a:extLst>
            <a:ext uri="{FF2B5EF4-FFF2-40B4-BE49-F238E27FC236}">
              <a16:creationId xmlns:a16="http://schemas.microsoft.com/office/drawing/2014/main" id="{14814448-707B-4950-9A9C-559C495B61E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63" name="Text Box 1">
          <a:extLst>
            <a:ext uri="{FF2B5EF4-FFF2-40B4-BE49-F238E27FC236}">
              <a16:creationId xmlns:a16="http://schemas.microsoft.com/office/drawing/2014/main" id="{5CFCCF1C-F9AD-4FE2-8C5F-2B4519C42A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64" name="Text Box 1">
          <a:extLst>
            <a:ext uri="{FF2B5EF4-FFF2-40B4-BE49-F238E27FC236}">
              <a16:creationId xmlns:a16="http://schemas.microsoft.com/office/drawing/2014/main" id="{9B8A1C8A-8438-4C58-9C80-2D3A3DC343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65" name="Text Box 1">
          <a:extLst>
            <a:ext uri="{FF2B5EF4-FFF2-40B4-BE49-F238E27FC236}">
              <a16:creationId xmlns:a16="http://schemas.microsoft.com/office/drawing/2014/main" id="{AF96CF64-B8A6-4D5D-8F9A-D51DB4C4B2E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66" name="Text Box 1">
          <a:extLst>
            <a:ext uri="{FF2B5EF4-FFF2-40B4-BE49-F238E27FC236}">
              <a16:creationId xmlns:a16="http://schemas.microsoft.com/office/drawing/2014/main" id="{84C89715-F836-40A8-B416-36AC3D127A1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67" name="Text Box 1">
          <a:extLst>
            <a:ext uri="{FF2B5EF4-FFF2-40B4-BE49-F238E27FC236}">
              <a16:creationId xmlns:a16="http://schemas.microsoft.com/office/drawing/2014/main" id="{2493528E-35C5-4DEC-913A-818C78F8EF8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68" name="Text Box 1">
          <a:extLst>
            <a:ext uri="{FF2B5EF4-FFF2-40B4-BE49-F238E27FC236}">
              <a16:creationId xmlns:a16="http://schemas.microsoft.com/office/drawing/2014/main" id="{F96EC885-9DF0-4DBC-A482-2B1C320EC85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69" name="Text Box 1">
          <a:extLst>
            <a:ext uri="{FF2B5EF4-FFF2-40B4-BE49-F238E27FC236}">
              <a16:creationId xmlns:a16="http://schemas.microsoft.com/office/drawing/2014/main" id="{5DD43316-E4B4-48DE-8E4A-0C5F69047FA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0" name="Text Box 1">
          <a:extLst>
            <a:ext uri="{FF2B5EF4-FFF2-40B4-BE49-F238E27FC236}">
              <a16:creationId xmlns:a16="http://schemas.microsoft.com/office/drawing/2014/main" id="{C8BA6AC0-894A-4B56-90FB-6DAFFC9449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1" name="Text Box 1">
          <a:extLst>
            <a:ext uri="{FF2B5EF4-FFF2-40B4-BE49-F238E27FC236}">
              <a16:creationId xmlns:a16="http://schemas.microsoft.com/office/drawing/2014/main" id="{0F601883-9B53-44BA-BCA8-4ABE50E2C6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2" name="Text Box 1">
          <a:extLst>
            <a:ext uri="{FF2B5EF4-FFF2-40B4-BE49-F238E27FC236}">
              <a16:creationId xmlns:a16="http://schemas.microsoft.com/office/drawing/2014/main" id="{D2759B65-3208-4867-ABF3-60B7FF245E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3" name="Text Box 1">
          <a:extLst>
            <a:ext uri="{FF2B5EF4-FFF2-40B4-BE49-F238E27FC236}">
              <a16:creationId xmlns:a16="http://schemas.microsoft.com/office/drawing/2014/main" id="{D107189B-BFE7-476D-B2F3-08134540FDC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74" name="Text Box 1">
          <a:extLst>
            <a:ext uri="{FF2B5EF4-FFF2-40B4-BE49-F238E27FC236}">
              <a16:creationId xmlns:a16="http://schemas.microsoft.com/office/drawing/2014/main" id="{2346C0C8-6157-4FB5-8A75-1455D40836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75" name="Text Box 1">
          <a:extLst>
            <a:ext uri="{FF2B5EF4-FFF2-40B4-BE49-F238E27FC236}">
              <a16:creationId xmlns:a16="http://schemas.microsoft.com/office/drawing/2014/main" id="{DD4D4ABE-FA9C-4448-9CDC-CDFB6C97C17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76" name="Text Box 1">
          <a:extLst>
            <a:ext uri="{FF2B5EF4-FFF2-40B4-BE49-F238E27FC236}">
              <a16:creationId xmlns:a16="http://schemas.microsoft.com/office/drawing/2014/main" id="{D4483EAA-CC5A-46AD-B1CD-A647DC87CBC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77" name="Text Box 1">
          <a:extLst>
            <a:ext uri="{FF2B5EF4-FFF2-40B4-BE49-F238E27FC236}">
              <a16:creationId xmlns:a16="http://schemas.microsoft.com/office/drawing/2014/main" id="{FB1B1F5A-107D-4651-AFCB-DDC9840919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8" name="Text Box 1">
          <a:extLst>
            <a:ext uri="{FF2B5EF4-FFF2-40B4-BE49-F238E27FC236}">
              <a16:creationId xmlns:a16="http://schemas.microsoft.com/office/drawing/2014/main" id="{9F54D7CD-1107-4D3E-97A3-E2B1B4FCC8C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79" name="Text Box 1">
          <a:extLst>
            <a:ext uri="{FF2B5EF4-FFF2-40B4-BE49-F238E27FC236}">
              <a16:creationId xmlns:a16="http://schemas.microsoft.com/office/drawing/2014/main" id="{6A8BD964-EC74-4E9E-A30F-9E3FFAF76E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0" name="Text Box 1">
          <a:extLst>
            <a:ext uri="{FF2B5EF4-FFF2-40B4-BE49-F238E27FC236}">
              <a16:creationId xmlns:a16="http://schemas.microsoft.com/office/drawing/2014/main" id="{4BB8C8F4-A5E5-4849-A7A8-BBEFA292B9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1" name="Text Box 1">
          <a:extLst>
            <a:ext uri="{FF2B5EF4-FFF2-40B4-BE49-F238E27FC236}">
              <a16:creationId xmlns:a16="http://schemas.microsoft.com/office/drawing/2014/main" id="{B53BF1D5-B954-45B1-86AE-74D68AAC83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82" name="Text Box 1">
          <a:extLst>
            <a:ext uri="{FF2B5EF4-FFF2-40B4-BE49-F238E27FC236}">
              <a16:creationId xmlns:a16="http://schemas.microsoft.com/office/drawing/2014/main" id="{CFBCE933-03B2-4D62-B5D7-5BD857DCDA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83" name="Text Box 1">
          <a:extLst>
            <a:ext uri="{FF2B5EF4-FFF2-40B4-BE49-F238E27FC236}">
              <a16:creationId xmlns:a16="http://schemas.microsoft.com/office/drawing/2014/main" id="{784DC66A-376F-4DDA-B94A-651D3EDBD24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84" name="Text Box 1">
          <a:extLst>
            <a:ext uri="{FF2B5EF4-FFF2-40B4-BE49-F238E27FC236}">
              <a16:creationId xmlns:a16="http://schemas.microsoft.com/office/drawing/2014/main" id="{5A2F0F89-F4FC-4082-B515-CB0CEFC260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85" name="Text Box 1">
          <a:extLst>
            <a:ext uri="{FF2B5EF4-FFF2-40B4-BE49-F238E27FC236}">
              <a16:creationId xmlns:a16="http://schemas.microsoft.com/office/drawing/2014/main" id="{78F978BA-24E7-4C87-9A29-3A3622593DB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6" name="Text Box 1">
          <a:extLst>
            <a:ext uri="{FF2B5EF4-FFF2-40B4-BE49-F238E27FC236}">
              <a16:creationId xmlns:a16="http://schemas.microsoft.com/office/drawing/2014/main" id="{8569C163-0085-48E3-AABB-A10330F41A5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7" name="Text Box 1">
          <a:extLst>
            <a:ext uri="{FF2B5EF4-FFF2-40B4-BE49-F238E27FC236}">
              <a16:creationId xmlns:a16="http://schemas.microsoft.com/office/drawing/2014/main" id="{098A1D9D-716A-4342-B36F-3FC91285885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8" name="Text Box 1">
          <a:extLst>
            <a:ext uri="{FF2B5EF4-FFF2-40B4-BE49-F238E27FC236}">
              <a16:creationId xmlns:a16="http://schemas.microsoft.com/office/drawing/2014/main" id="{CFDC4586-F456-4E39-A95F-3FBF018D482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689" name="Text Box 1">
          <a:extLst>
            <a:ext uri="{FF2B5EF4-FFF2-40B4-BE49-F238E27FC236}">
              <a16:creationId xmlns:a16="http://schemas.microsoft.com/office/drawing/2014/main" id="{67272655-7751-491E-AFF9-81F1C73044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90" name="Text Box 1">
          <a:extLst>
            <a:ext uri="{FF2B5EF4-FFF2-40B4-BE49-F238E27FC236}">
              <a16:creationId xmlns:a16="http://schemas.microsoft.com/office/drawing/2014/main" id="{7872F510-A3DC-46C7-A31D-B5ED91D51E1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91" name="Text Box 1">
          <a:extLst>
            <a:ext uri="{FF2B5EF4-FFF2-40B4-BE49-F238E27FC236}">
              <a16:creationId xmlns:a16="http://schemas.microsoft.com/office/drawing/2014/main" id="{64DC5E03-0FE8-42E3-8BDB-27735AFB55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92" name="Text Box 1">
          <a:extLst>
            <a:ext uri="{FF2B5EF4-FFF2-40B4-BE49-F238E27FC236}">
              <a16:creationId xmlns:a16="http://schemas.microsoft.com/office/drawing/2014/main" id="{47230334-4D00-45F4-B13D-4E7B35F4A2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93" name="Text Box 1">
          <a:extLst>
            <a:ext uri="{FF2B5EF4-FFF2-40B4-BE49-F238E27FC236}">
              <a16:creationId xmlns:a16="http://schemas.microsoft.com/office/drawing/2014/main" id="{A7218E7C-1B48-4395-B3C5-61D84CC1B0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94" name="Text Box 1">
          <a:extLst>
            <a:ext uri="{FF2B5EF4-FFF2-40B4-BE49-F238E27FC236}">
              <a16:creationId xmlns:a16="http://schemas.microsoft.com/office/drawing/2014/main" id="{7D60CB29-790C-4CB7-814F-20896428EF1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95" name="Text Box 1">
          <a:extLst>
            <a:ext uri="{FF2B5EF4-FFF2-40B4-BE49-F238E27FC236}">
              <a16:creationId xmlns:a16="http://schemas.microsoft.com/office/drawing/2014/main" id="{A4E37D41-4570-44D2-AE7B-8392110F8F5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96" name="Text Box 1">
          <a:extLst>
            <a:ext uri="{FF2B5EF4-FFF2-40B4-BE49-F238E27FC236}">
              <a16:creationId xmlns:a16="http://schemas.microsoft.com/office/drawing/2014/main" id="{763414F4-ECBE-4BBF-A8D1-BA6D35669F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97" name="Text Box 1">
          <a:extLst>
            <a:ext uri="{FF2B5EF4-FFF2-40B4-BE49-F238E27FC236}">
              <a16:creationId xmlns:a16="http://schemas.microsoft.com/office/drawing/2014/main" id="{BE09EFAE-66AC-4CDC-BF8F-73A74CBBD6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698" name="Text Box 1">
          <a:extLst>
            <a:ext uri="{FF2B5EF4-FFF2-40B4-BE49-F238E27FC236}">
              <a16:creationId xmlns:a16="http://schemas.microsoft.com/office/drawing/2014/main" id="{32D6AF9D-A8FF-4D1D-B2F3-1AA7807809B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699" name="Text Box 1">
          <a:extLst>
            <a:ext uri="{FF2B5EF4-FFF2-40B4-BE49-F238E27FC236}">
              <a16:creationId xmlns:a16="http://schemas.microsoft.com/office/drawing/2014/main" id="{56AC872C-B4EA-46E5-8236-9952A82C72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00" name="Text Box 1">
          <a:extLst>
            <a:ext uri="{FF2B5EF4-FFF2-40B4-BE49-F238E27FC236}">
              <a16:creationId xmlns:a16="http://schemas.microsoft.com/office/drawing/2014/main" id="{C1A95DF6-9240-4AAC-B0F8-8EF3A933898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01" name="Text Box 1">
          <a:extLst>
            <a:ext uri="{FF2B5EF4-FFF2-40B4-BE49-F238E27FC236}">
              <a16:creationId xmlns:a16="http://schemas.microsoft.com/office/drawing/2014/main" id="{928FB17D-A3D4-47E2-A143-65981D75AA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02" name="Text Box 1">
          <a:extLst>
            <a:ext uri="{FF2B5EF4-FFF2-40B4-BE49-F238E27FC236}">
              <a16:creationId xmlns:a16="http://schemas.microsoft.com/office/drawing/2014/main" id="{3F4D43E4-8AE8-4B71-8BD0-CF04A4D220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03" name="Text Box 1">
          <a:extLst>
            <a:ext uri="{FF2B5EF4-FFF2-40B4-BE49-F238E27FC236}">
              <a16:creationId xmlns:a16="http://schemas.microsoft.com/office/drawing/2014/main" id="{5C64C63F-B430-41D3-9E13-88E6592AA4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04" name="Text Box 1">
          <a:extLst>
            <a:ext uri="{FF2B5EF4-FFF2-40B4-BE49-F238E27FC236}">
              <a16:creationId xmlns:a16="http://schemas.microsoft.com/office/drawing/2014/main" id="{F7FE4290-6CB2-4E17-AE0C-86D1FA1B9AA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05" name="Text Box 1">
          <a:extLst>
            <a:ext uri="{FF2B5EF4-FFF2-40B4-BE49-F238E27FC236}">
              <a16:creationId xmlns:a16="http://schemas.microsoft.com/office/drawing/2014/main" id="{6B52BD64-0067-4FAE-ACB4-0F5DC2AFE3A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06" name="Text Box 1">
          <a:extLst>
            <a:ext uri="{FF2B5EF4-FFF2-40B4-BE49-F238E27FC236}">
              <a16:creationId xmlns:a16="http://schemas.microsoft.com/office/drawing/2014/main" id="{C312320D-519E-4DD1-81CB-8656381208F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07" name="Text Box 1">
          <a:extLst>
            <a:ext uri="{FF2B5EF4-FFF2-40B4-BE49-F238E27FC236}">
              <a16:creationId xmlns:a16="http://schemas.microsoft.com/office/drawing/2014/main" id="{6FBEB9C4-B7F0-4E99-9E0F-C9F60A603F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08" name="Text Box 1">
          <a:extLst>
            <a:ext uri="{FF2B5EF4-FFF2-40B4-BE49-F238E27FC236}">
              <a16:creationId xmlns:a16="http://schemas.microsoft.com/office/drawing/2014/main" id="{37BCEF59-78C8-43AE-BF81-37049D0DEC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09" name="Text Box 1">
          <a:extLst>
            <a:ext uri="{FF2B5EF4-FFF2-40B4-BE49-F238E27FC236}">
              <a16:creationId xmlns:a16="http://schemas.microsoft.com/office/drawing/2014/main" id="{2F4E62F4-6C7A-45B4-9114-6190DBF8FEF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0" name="Text Box 1">
          <a:extLst>
            <a:ext uri="{FF2B5EF4-FFF2-40B4-BE49-F238E27FC236}">
              <a16:creationId xmlns:a16="http://schemas.microsoft.com/office/drawing/2014/main" id="{A396E1F0-D599-4CAA-9E60-6E02FE9A09C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1" name="Text Box 1">
          <a:extLst>
            <a:ext uri="{FF2B5EF4-FFF2-40B4-BE49-F238E27FC236}">
              <a16:creationId xmlns:a16="http://schemas.microsoft.com/office/drawing/2014/main" id="{AD8483B0-AE71-4244-995F-20989B340EC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2" name="Text Box 1">
          <a:extLst>
            <a:ext uri="{FF2B5EF4-FFF2-40B4-BE49-F238E27FC236}">
              <a16:creationId xmlns:a16="http://schemas.microsoft.com/office/drawing/2014/main" id="{882FA0D0-7A8E-48BC-BB66-333D8176A0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3" name="Text Box 1">
          <a:extLst>
            <a:ext uri="{FF2B5EF4-FFF2-40B4-BE49-F238E27FC236}">
              <a16:creationId xmlns:a16="http://schemas.microsoft.com/office/drawing/2014/main" id="{57BF844E-485A-4D58-9E46-C190F1CD297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14" name="Text Box 1">
          <a:extLst>
            <a:ext uri="{FF2B5EF4-FFF2-40B4-BE49-F238E27FC236}">
              <a16:creationId xmlns:a16="http://schemas.microsoft.com/office/drawing/2014/main" id="{EC086018-2E1B-4DA7-B436-4505606DE9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15" name="Text Box 1">
          <a:extLst>
            <a:ext uri="{FF2B5EF4-FFF2-40B4-BE49-F238E27FC236}">
              <a16:creationId xmlns:a16="http://schemas.microsoft.com/office/drawing/2014/main" id="{594DB3F1-E451-4EDA-8938-CC304B11900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16" name="Text Box 1">
          <a:extLst>
            <a:ext uri="{FF2B5EF4-FFF2-40B4-BE49-F238E27FC236}">
              <a16:creationId xmlns:a16="http://schemas.microsoft.com/office/drawing/2014/main" id="{947C80D1-1C38-4C63-952C-FC0B4A276BD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17" name="Text Box 1">
          <a:extLst>
            <a:ext uri="{FF2B5EF4-FFF2-40B4-BE49-F238E27FC236}">
              <a16:creationId xmlns:a16="http://schemas.microsoft.com/office/drawing/2014/main" id="{CD5DC03B-58A9-4455-8C73-19CF0B4783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8" name="Text Box 1">
          <a:extLst>
            <a:ext uri="{FF2B5EF4-FFF2-40B4-BE49-F238E27FC236}">
              <a16:creationId xmlns:a16="http://schemas.microsoft.com/office/drawing/2014/main" id="{9E1F7B8D-FF09-40B8-9A3B-1A29DA18D6C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19" name="Text Box 1">
          <a:extLst>
            <a:ext uri="{FF2B5EF4-FFF2-40B4-BE49-F238E27FC236}">
              <a16:creationId xmlns:a16="http://schemas.microsoft.com/office/drawing/2014/main" id="{4FD1CEB1-05CB-4785-B4DD-4B2346453B1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20" name="Text Box 1">
          <a:extLst>
            <a:ext uri="{FF2B5EF4-FFF2-40B4-BE49-F238E27FC236}">
              <a16:creationId xmlns:a16="http://schemas.microsoft.com/office/drawing/2014/main" id="{8608DA75-225E-42FE-A1ED-8917E5BC972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721" name="Text Box 1">
          <a:extLst>
            <a:ext uri="{FF2B5EF4-FFF2-40B4-BE49-F238E27FC236}">
              <a16:creationId xmlns:a16="http://schemas.microsoft.com/office/drawing/2014/main" id="{13E79194-E3BB-4BF3-9B7C-06D5684315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22" name="Text Box 1">
          <a:extLst>
            <a:ext uri="{FF2B5EF4-FFF2-40B4-BE49-F238E27FC236}">
              <a16:creationId xmlns:a16="http://schemas.microsoft.com/office/drawing/2014/main" id="{35C26098-D501-4785-B296-36FCFAF18A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23" name="Text Box 1">
          <a:extLst>
            <a:ext uri="{FF2B5EF4-FFF2-40B4-BE49-F238E27FC236}">
              <a16:creationId xmlns:a16="http://schemas.microsoft.com/office/drawing/2014/main" id="{2BD54A3E-F30B-49FD-A134-F42F7B166E3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24" name="Text Box 1">
          <a:extLst>
            <a:ext uri="{FF2B5EF4-FFF2-40B4-BE49-F238E27FC236}">
              <a16:creationId xmlns:a16="http://schemas.microsoft.com/office/drawing/2014/main" id="{96349F9B-108D-4D4F-B8B0-BB0B15220C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25" name="Text Box 1">
          <a:extLst>
            <a:ext uri="{FF2B5EF4-FFF2-40B4-BE49-F238E27FC236}">
              <a16:creationId xmlns:a16="http://schemas.microsoft.com/office/drawing/2014/main" id="{EAFF97CD-2C18-4B64-B79F-275030EA62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26" name="Text Box 1">
          <a:extLst>
            <a:ext uri="{FF2B5EF4-FFF2-40B4-BE49-F238E27FC236}">
              <a16:creationId xmlns:a16="http://schemas.microsoft.com/office/drawing/2014/main" id="{C4D96F95-06CB-4F70-AB2E-30FC6C0464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27" name="Text Box 1">
          <a:extLst>
            <a:ext uri="{FF2B5EF4-FFF2-40B4-BE49-F238E27FC236}">
              <a16:creationId xmlns:a16="http://schemas.microsoft.com/office/drawing/2014/main" id="{8A1CF79E-2393-4D49-A287-66E294F010F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28" name="Text Box 1">
          <a:extLst>
            <a:ext uri="{FF2B5EF4-FFF2-40B4-BE49-F238E27FC236}">
              <a16:creationId xmlns:a16="http://schemas.microsoft.com/office/drawing/2014/main" id="{A258DE67-88B1-4A85-AFA6-F3D8FB9CFA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29" name="Text Box 1">
          <a:extLst>
            <a:ext uri="{FF2B5EF4-FFF2-40B4-BE49-F238E27FC236}">
              <a16:creationId xmlns:a16="http://schemas.microsoft.com/office/drawing/2014/main" id="{56991300-A306-487B-BC90-8DB6A24A30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30" name="Text Box 1">
          <a:extLst>
            <a:ext uri="{FF2B5EF4-FFF2-40B4-BE49-F238E27FC236}">
              <a16:creationId xmlns:a16="http://schemas.microsoft.com/office/drawing/2014/main" id="{83ED460E-3496-4DEF-83D9-F8F47D5F491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31" name="Text Box 1">
          <a:extLst>
            <a:ext uri="{FF2B5EF4-FFF2-40B4-BE49-F238E27FC236}">
              <a16:creationId xmlns:a16="http://schemas.microsoft.com/office/drawing/2014/main" id="{80354390-4514-46AD-8F51-C9F69789D7E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32" name="Text Box 1">
          <a:extLst>
            <a:ext uri="{FF2B5EF4-FFF2-40B4-BE49-F238E27FC236}">
              <a16:creationId xmlns:a16="http://schemas.microsoft.com/office/drawing/2014/main" id="{333D064E-0A12-409D-A0AC-FD86124B60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33" name="Text Box 1">
          <a:extLst>
            <a:ext uri="{FF2B5EF4-FFF2-40B4-BE49-F238E27FC236}">
              <a16:creationId xmlns:a16="http://schemas.microsoft.com/office/drawing/2014/main" id="{3DDC63F0-6CDE-418E-A0EC-77BEC56BF1D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34" name="Text Box 1">
          <a:extLst>
            <a:ext uri="{FF2B5EF4-FFF2-40B4-BE49-F238E27FC236}">
              <a16:creationId xmlns:a16="http://schemas.microsoft.com/office/drawing/2014/main" id="{2E452E0A-B2BE-4CB4-B0AD-3F138AF7BB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35" name="Text Box 1">
          <a:extLst>
            <a:ext uri="{FF2B5EF4-FFF2-40B4-BE49-F238E27FC236}">
              <a16:creationId xmlns:a16="http://schemas.microsoft.com/office/drawing/2014/main" id="{F2AEFDEB-10D5-4C01-9864-A1234DA7216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36" name="Text Box 1">
          <a:extLst>
            <a:ext uri="{FF2B5EF4-FFF2-40B4-BE49-F238E27FC236}">
              <a16:creationId xmlns:a16="http://schemas.microsoft.com/office/drawing/2014/main" id="{80379471-B53F-4DB8-8FD2-6F17681AB0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37" name="Text Box 1">
          <a:extLst>
            <a:ext uri="{FF2B5EF4-FFF2-40B4-BE49-F238E27FC236}">
              <a16:creationId xmlns:a16="http://schemas.microsoft.com/office/drawing/2014/main" id="{00B7C5F1-AA11-463F-9376-5A6233F0FD8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38" name="Text Box 1">
          <a:extLst>
            <a:ext uri="{FF2B5EF4-FFF2-40B4-BE49-F238E27FC236}">
              <a16:creationId xmlns:a16="http://schemas.microsoft.com/office/drawing/2014/main" id="{84102367-CC7D-44D1-9319-317DC32411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39" name="Text Box 1">
          <a:extLst>
            <a:ext uri="{FF2B5EF4-FFF2-40B4-BE49-F238E27FC236}">
              <a16:creationId xmlns:a16="http://schemas.microsoft.com/office/drawing/2014/main" id="{39ECED46-E099-4D0C-AA5C-2DE511E4E4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40" name="Text Box 1">
          <a:extLst>
            <a:ext uri="{FF2B5EF4-FFF2-40B4-BE49-F238E27FC236}">
              <a16:creationId xmlns:a16="http://schemas.microsoft.com/office/drawing/2014/main" id="{F11845C2-0BD1-4CDC-9A1E-8DE9274A64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41" name="Text Box 1">
          <a:extLst>
            <a:ext uri="{FF2B5EF4-FFF2-40B4-BE49-F238E27FC236}">
              <a16:creationId xmlns:a16="http://schemas.microsoft.com/office/drawing/2014/main" id="{C914A33F-0104-46FA-9143-C9206B8F463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42" name="Text Box 1">
          <a:extLst>
            <a:ext uri="{FF2B5EF4-FFF2-40B4-BE49-F238E27FC236}">
              <a16:creationId xmlns:a16="http://schemas.microsoft.com/office/drawing/2014/main" id="{8159AA8C-BFF9-4FBC-9F73-4FBFB19ACD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43" name="Text Box 1">
          <a:extLst>
            <a:ext uri="{FF2B5EF4-FFF2-40B4-BE49-F238E27FC236}">
              <a16:creationId xmlns:a16="http://schemas.microsoft.com/office/drawing/2014/main" id="{592501DC-DC0A-491A-B2FB-DFF39CDCC92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44" name="Text Box 1">
          <a:extLst>
            <a:ext uri="{FF2B5EF4-FFF2-40B4-BE49-F238E27FC236}">
              <a16:creationId xmlns:a16="http://schemas.microsoft.com/office/drawing/2014/main" id="{AB540FD7-AC94-4308-9BD4-E9F3A5FE29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45" name="Text Box 1">
          <a:extLst>
            <a:ext uri="{FF2B5EF4-FFF2-40B4-BE49-F238E27FC236}">
              <a16:creationId xmlns:a16="http://schemas.microsoft.com/office/drawing/2014/main" id="{8FDAD89C-8EC2-4D00-BDC3-E67890F84E5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46" name="Text Box 1">
          <a:extLst>
            <a:ext uri="{FF2B5EF4-FFF2-40B4-BE49-F238E27FC236}">
              <a16:creationId xmlns:a16="http://schemas.microsoft.com/office/drawing/2014/main" id="{336141D8-EE47-45BA-8BB7-9E35A3AE20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47" name="Text Box 1">
          <a:extLst>
            <a:ext uri="{FF2B5EF4-FFF2-40B4-BE49-F238E27FC236}">
              <a16:creationId xmlns:a16="http://schemas.microsoft.com/office/drawing/2014/main" id="{F348DAA4-A97B-4D97-BECC-CA5ED8DD3F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48" name="Text Box 1">
          <a:extLst>
            <a:ext uri="{FF2B5EF4-FFF2-40B4-BE49-F238E27FC236}">
              <a16:creationId xmlns:a16="http://schemas.microsoft.com/office/drawing/2014/main" id="{D402AB58-970C-4E21-9640-C610B785D9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49" name="Text Box 1">
          <a:extLst>
            <a:ext uri="{FF2B5EF4-FFF2-40B4-BE49-F238E27FC236}">
              <a16:creationId xmlns:a16="http://schemas.microsoft.com/office/drawing/2014/main" id="{338818A9-2E98-42ED-B2FD-7F95A095396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0" name="Text Box 1">
          <a:extLst>
            <a:ext uri="{FF2B5EF4-FFF2-40B4-BE49-F238E27FC236}">
              <a16:creationId xmlns:a16="http://schemas.microsoft.com/office/drawing/2014/main" id="{F65DED75-A544-4AB9-BB53-FC67C0C8896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1" name="Text Box 1">
          <a:extLst>
            <a:ext uri="{FF2B5EF4-FFF2-40B4-BE49-F238E27FC236}">
              <a16:creationId xmlns:a16="http://schemas.microsoft.com/office/drawing/2014/main" id="{00D1B2EB-0392-4846-B1BD-D1AF1DF863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2" name="Text Box 1">
          <a:extLst>
            <a:ext uri="{FF2B5EF4-FFF2-40B4-BE49-F238E27FC236}">
              <a16:creationId xmlns:a16="http://schemas.microsoft.com/office/drawing/2014/main" id="{901D8FFB-E00E-434B-8EA2-BA66884E3F4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3" name="Text Box 1">
          <a:extLst>
            <a:ext uri="{FF2B5EF4-FFF2-40B4-BE49-F238E27FC236}">
              <a16:creationId xmlns:a16="http://schemas.microsoft.com/office/drawing/2014/main" id="{4FE54850-7ECE-4323-AB57-BC4BF4F8E0F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4" name="Text Box 1">
          <a:extLst>
            <a:ext uri="{FF2B5EF4-FFF2-40B4-BE49-F238E27FC236}">
              <a16:creationId xmlns:a16="http://schemas.microsoft.com/office/drawing/2014/main" id="{66DE1708-08A7-4B8E-9F7F-ED6E6C2570C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5" name="Text Box 1">
          <a:extLst>
            <a:ext uri="{FF2B5EF4-FFF2-40B4-BE49-F238E27FC236}">
              <a16:creationId xmlns:a16="http://schemas.microsoft.com/office/drawing/2014/main" id="{7161878E-B2CA-437B-BACF-0AD12B75F1E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6" name="Text Box 1">
          <a:extLst>
            <a:ext uri="{FF2B5EF4-FFF2-40B4-BE49-F238E27FC236}">
              <a16:creationId xmlns:a16="http://schemas.microsoft.com/office/drawing/2014/main" id="{3597E2B9-FD3E-4487-B726-BD07F6A971E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7" name="Text Box 1">
          <a:extLst>
            <a:ext uri="{FF2B5EF4-FFF2-40B4-BE49-F238E27FC236}">
              <a16:creationId xmlns:a16="http://schemas.microsoft.com/office/drawing/2014/main" id="{AE20E7AE-A68A-4613-89AE-D5804761D83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8" name="Text Box 1">
          <a:extLst>
            <a:ext uri="{FF2B5EF4-FFF2-40B4-BE49-F238E27FC236}">
              <a16:creationId xmlns:a16="http://schemas.microsoft.com/office/drawing/2014/main" id="{D6DBCA40-947D-4DD7-BE47-7EB35ECC74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59" name="Text Box 1">
          <a:extLst>
            <a:ext uri="{FF2B5EF4-FFF2-40B4-BE49-F238E27FC236}">
              <a16:creationId xmlns:a16="http://schemas.microsoft.com/office/drawing/2014/main" id="{7E20BCAA-1C49-48C7-A0CD-B8542C84302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60" name="Text Box 1">
          <a:extLst>
            <a:ext uri="{FF2B5EF4-FFF2-40B4-BE49-F238E27FC236}">
              <a16:creationId xmlns:a16="http://schemas.microsoft.com/office/drawing/2014/main" id="{0447D32F-0C0F-42B3-9147-4A29C47849E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761" name="Text Box 1">
          <a:extLst>
            <a:ext uri="{FF2B5EF4-FFF2-40B4-BE49-F238E27FC236}">
              <a16:creationId xmlns:a16="http://schemas.microsoft.com/office/drawing/2014/main" id="{AA98EF96-342E-4D7B-8C51-27603255F2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62" name="Text Box 1">
          <a:extLst>
            <a:ext uri="{FF2B5EF4-FFF2-40B4-BE49-F238E27FC236}">
              <a16:creationId xmlns:a16="http://schemas.microsoft.com/office/drawing/2014/main" id="{44F48DF6-54DC-43D1-B7C6-BAECA3DA10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63" name="Text Box 1">
          <a:extLst>
            <a:ext uri="{FF2B5EF4-FFF2-40B4-BE49-F238E27FC236}">
              <a16:creationId xmlns:a16="http://schemas.microsoft.com/office/drawing/2014/main" id="{31C669EF-3C31-4DBC-8C1F-F32E81B7223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64" name="Text Box 1">
          <a:extLst>
            <a:ext uri="{FF2B5EF4-FFF2-40B4-BE49-F238E27FC236}">
              <a16:creationId xmlns:a16="http://schemas.microsoft.com/office/drawing/2014/main" id="{F7DD5894-DB88-49B8-95A8-664ABA1C253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65" name="Text Box 1">
          <a:extLst>
            <a:ext uri="{FF2B5EF4-FFF2-40B4-BE49-F238E27FC236}">
              <a16:creationId xmlns:a16="http://schemas.microsoft.com/office/drawing/2014/main" id="{62D97E2D-2224-4D1C-86A7-A1D0CDBF7CA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66" name="Text Box 1">
          <a:extLst>
            <a:ext uri="{FF2B5EF4-FFF2-40B4-BE49-F238E27FC236}">
              <a16:creationId xmlns:a16="http://schemas.microsoft.com/office/drawing/2014/main" id="{93D08C43-29AD-4FCD-8DB2-8CE5A7E2B8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67" name="Text Box 1">
          <a:extLst>
            <a:ext uri="{FF2B5EF4-FFF2-40B4-BE49-F238E27FC236}">
              <a16:creationId xmlns:a16="http://schemas.microsoft.com/office/drawing/2014/main" id="{F171A76C-D658-49B2-9BEF-84710ED0644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68" name="Text Box 1">
          <a:extLst>
            <a:ext uri="{FF2B5EF4-FFF2-40B4-BE49-F238E27FC236}">
              <a16:creationId xmlns:a16="http://schemas.microsoft.com/office/drawing/2014/main" id="{7F491A27-870F-4E7C-840F-921F3CCDE0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69" name="Text Box 1">
          <a:extLst>
            <a:ext uri="{FF2B5EF4-FFF2-40B4-BE49-F238E27FC236}">
              <a16:creationId xmlns:a16="http://schemas.microsoft.com/office/drawing/2014/main" id="{F8659F72-2799-498E-841F-92A1F23E9B9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70" name="Text Box 1">
          <a:extLst>
            <a:ext uri="{FF2B5EF4-FFF2-40B4-BE49-F238E27FC236}">
              <a16:creationId xmlns:a16="http://schemas.microsoft.com/office/drawing/2014/main" id="{E9CB6DBA-91EC-4613-B29E-39184F2CF6B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71" name="Text Box 1">
          <a:extLst>
            <a:ext uri="{FF2B5EF4-FFF2-40B4-BE49-F238E27FC236}">
              <a16:creationId xmlns:a16="http://schemas.microsoft.com/office/drawing/2014/main" id="{2DE8A0AA-862F-41A1-9C15-74E1906E6B0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72" name="Text Box 1">
          <a:extLst>
            <a:ext uri="{FF2B5EF4-FFF2-40B4-BE49-F238E27FC236}">
              <a16:creationId xmlns:a16="http://schemas.microsoft.com/office/drawing/2014/main" id="{70E68370-2AD6-4A5B-A710-EBFFC8132E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73" name="Text Box 1">
          <a:extLst>
            <a:ext uri="{FF2B5EF4-FFF2-40B4-BE49-F238E27FC236}">
              <a16:creationId xmlns:a16="http://schemas.microsoft.com/office/drawing/2014/main" id="{5D5F871F-858F-416F-A9F6-6791748307B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74" name="Text Box 1">
          <a:extLst>
            <a:ext uri="{FF2B5EF4-FFF2-40B4-BE49-F238E27FC236}">
              <a16:creationId xmlns:a16="http://schemas.microsoft.com/office/drawing/2014/main" id="{F2E2513C-1E53-49F4-B008-457643D3DC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75" name="Text Box 1">
          <a:extLst>
            <a:ext uri="{FF2B5EF4-FFF2-40B4-BE49-F238E27FC236}">
              <a16:creationId xmlns:a16="http://schemas.microsoft.com/office/drawing/2014/main" id="{704B0619-8E5A-4396-97ED-65400C48645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76" name="Text Box 1">
          <a:extLst>
            <a:ext uri="{FF2B5EF4-FFF2-40B4-BE49-F238E27FC236}">
              <a16:creationId xmlns:a16="http://schemas.microsoft.com/office/drawing/2014/main" id="{2CA382D2-73E9-41AA-9B6A-3E45B931CC1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77" name="Text Box 1">
          <a:extLst>
            <a:ext uri="{FF2B5EF4-FFF2-40B4-BE49-F238E27FC236}">
              <a16:creationId xmlns:a16="http://schemas.microsoft.com/office/drawing/2014/main" id="{06541453-4472-48D3-9BB5-3B839CD462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78" name="Text Box 1">
          <a:extLst>
            <a:ext uri="{FF2B5EF4-FFF2-40B4-BE49-F238E27FC236}">
              <a16:creationId xmlns:a16="http://schemas.microsoft.com/office/drawing/2014/main" id="{9086B84A-996F-4B72-AF4D-EFBE6A1858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79" name="Text Box 1">
          <a:extLst>
            <a:ext uri="{FF2B5EF4-FFF2-40B4-BE49-F238E27FC236}">
              <a16:creationId xmlns:a16="http://schemas.microsoft.com/office/drawing/2014/main" id="{9EC6F631-F78D-406F-B2BC-FD48BF16025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80" name="Text Box 1">
          <a:extLst>
            <a:ext uri="{FF2B5EF4-FFF2-40B4-BE49-F238E27FC236}">
              <a16:creationId xmlns:a16="http://schemas.microsoft.com/office/drawing/2014/main" id="{BD06EC06-C2B0-417E-86F0-1CEAF093196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81" name="Text Box 1">
          <a:extLst>
            <a:ext uri="{FF2B5EF4-FFF2-40B4-BE49-F238E27FC236}">
              <a16:creationId xmlns:a16="http://schemas.microsoft.com/office/drawing/2014/main" id="{3B7A6962-165A-4236-A32D-0B64FDF18F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82" name="Text Box 1">
          <a:extLst>
            <a:ext uri="{FF2B5EF4-FFF2-40B4-BE49-F238E27FC236}">
              <a16:creationId xmlns:a16="http://schemas.microsoft.com/office/drawing/2014/main" id="{1D1821FD-22DB-4CC1-A37E-374B70F3CEB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83" name="Text Box 1">
          <a:extLst>
            <a:ext uri="{FF2B5EF4-FFF2-40B4-BE49-F238E27FC236}">
              <a16:creationId xmlns:a16="http://schemas.microsoft.com/office/drawing/2014/main" id="{56946846-0C63-406F-B746-20DCB5E2B32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84" name="Text Box 1">
          <a:extLst>
            <a:ext uri="{FF2B5EF4-FFF2-40B4-BE49-F238E27FC236}">
              <a16:creationId xmlns:a16="http://schemas.microsoft.com/office/drawing/2014/main" id="{D65D917D-3BF5-4D67-AAA2-335AE914B6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85" name="Text Box 1">
          <a:extLst>
            <a:ext uri="{FF2B5EF4-FFF2-40B4-BE49-F238E27FC236}">
              <a16:creationId xmlns:a16="http://schemas.microsoft.com/office/drawing/2014/main" id="{DC2EC07F-C364-4D53-B765-6781A75A784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86" name="Text Box 1">
          <a:extLst>
            <a:ext uri="{FF2B5EF4-FFF2-40B4-BE49-F238E27FC236}">
              <a16:creationId xmlns:a16="http://schemas.microsoft.com/office/drawing/2014/main" id="{AC299DDC-A931-46C5-B53E-047D03CCE60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87" name="Text Box 1">
          <a:extLst>
            <a:ext uri="{FF2B5EF4-FFF2-40B4-BE49-F238E27FC236}">
              <a16:creationId xmlns:a16="http://schemas.microsoft.com/office/drawing/2014/main" id="{8E5EC21A-843E-465E-8636-93192276C6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88" name="Text Box 1">
          <a:extLst>
            <a:ext uri="{FF2B5EF4-FFF2-40B4-BE49-F238E27FC236}">
              <a16:creationId xmlns:a16="http://schemas.microsoft.com/office/drawing/2014/main" id="{630FCCE0-E931-494C-894C-E9E1830C225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89" name="Text Box 1">
          <a:extLst>
            <a:ext uri="{FF2B5EF4-FFF2-40B4-BE49-F238E27FC236}">
              <a16:creationId xmlns:a16="http://schemas.microsoft.com/office/drawing/2014/main" id="{7BD859DF-2A3B-48F5-AC37-10A92087F0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0" name="Text Box 1">
          <a:extLst>
            <a:ext uri="{FF2B5EF4-FFF2-40B4-BE49-F238E27FC236}">
              <a16:creationId xmlns:a16="http://schemas.microsoft.com/office/drawing/2014/main" id="{81DC02B8-4681-4E57-BE3A-2714BD5238A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1" name="Text Box 1">
          <a:extLst>
            <a:ext uri="{FF2B5EF4-FFF2-40B4-BE49-F238E27FC236}">
              <a16:creationId xmlns:a16="http://schemas.microsoft.com/office/drawing/2014/main" id="{F9BDB5D2-59A1-4948-8DE7-FDC2037ED3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2" name="Text Box 1">
          <a:extLst>
            <a:ext uri="{FF2B5EF4-FFF2-40B4-BE49-F238E27FC236}">
              <a16:creationId xmlns:a16="http://schemas.microsoft.com/office/drawing/2014/main" id="{F9521C74-4FA9-4E65-B126-3AB126FAB51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3" name="Text Box 1">
          <a:extLst>
            <a:ext uri="{FF2B5EF4-FFF2-40B4-BE49-F238E27FC236}">
              <a16:creationId xmlns:a16="http://schemas.microsoft.com/office/drawing/2014/main" id="{E6EC1F71-7D22-4DC6-9DBC-71B7F2E63DA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94" name="Text Box 1">
          <a:extLst>
            <a:ext uri="{FF2B5EF4-FFF2-40B4-BE49-F238E27FC236}">
              <a16:creationId xmlns:a16="http://schemas.microsoft.com/office/drawing/2014/main" id="{EE6E3272-8D55-4130-8D98-46B440C618A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95" name="Text Box 1">
          <a:extLst>
            <a:ext uri="{FF2B5EF4-FFF2-40B4-BE49-F238E27FC236}">
              <a16:creationId xmlns:a16="http://schemas.microsoft.com/office/drawing/2014/main" id="{B20F7A96-B5CA-44AA-B1F6-7D0694A2310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796" name="Text Box 1">
          <a:extLst>
            <a:ext uri="{FF2B5EF4-FFF2-40B4-BE49-F238E27FC236}">
              <a16:creationId xmlns:a16="http://schemas.microsoft.com/office/drawing/2014/main" id="{1257C656-9554-451F-BFE8-B234B73B878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797" name="Text Box 1">
          <a:extLst>
            <a:ext uri="{FF2B5EF4-FFF2-40B4-BE49-F238E27FC236}">
              <a16:creationId xmlns:a16="http://schemas.microsoft.com/office/drawing/2014/main" id="{C62BEC9E-A5FE-4EBA-AAAB-020878CEEA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8" name="Text Box 1">
          <a:extLst>
            <a:ext uri="{FF2B5EF4-FFF2-40B4-BE49-F238E27FC236}">
              <a16:creationId xmlns:a16="http://schemas.microsoft.com/office/drawing/2014/main" id="{1D18D072-4248-4B88-8C19-F71723646F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799" name="Text Box 1">
          <a:extLst>
            <a:ext uri="{FF2B5EF4-FFF2-40B4-BE49-F238E27FC236}">
              <a16:creationId xmlns:a16="http://schemas.microsoft.com/office/drawing/2014/main" id="{EC8CE89A-0A4F-4C4F-A055-CFB9AB61673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00" name="Text Box 1">
          <a:extLst>
            <a:ext uri="{FF2B5EF4-FFF2-40B4-BE49-F238E27FC236}">
              <a16:creationId xmlns:a16="http://schemas.microsoft.com/office/drawing/2014/main" id="{68FE5073-749A-44D4-8E22-D54A51C1A9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01" name="Text Box 1">
          <a:extLst>
            <a:ext uri="{FF2B5EF4-FFF2-40B4-BE49-F238E27FC236}">
              <a16:creationId xmlns:a16="http://schemas.microsoft.com/office/drawing/2014/main" id="{77FC8CD5-C0A3-4092-BB21-A5AB4DDB56B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02" name="Text Box 1">
          <a:extLst>
            <a:ext uri="{FF2B5EF4-FFF2-40B4-BE49-F238E27FC236}">
              <a16:creationId xmlns:a16="http://schemas.microsoft.com/office/drawing/2014/main" id="{26D1B1FF-36A7-490E-A971-3A65E0D51ED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03" name="Text Box 1">
          <a:extLst>
            <a:ext uri="{FF2B5EF4-FFF2-40B4-BE49-F238E27FC236}">
              <a16:creationId xmlns:a16="http://schemas.microsoft.com/office/drawing/2014/main" id="{15B4E6CB-D850-4025-AE1F-7AA99050339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04" name="Text Box 1">
          <a:extLst>
            <a:ext uri="{FF2B5EF4-FFF2-40B4-BE49-F238E27FC236}">
              <a16:creationId xmlns:a16="http://schemas.microsoft.com/office/drawing/2014/main" id="{45F4F4E0-C788-4491-8C04-B281E3274B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05" name="Text Box 1">
          <a:extLst>
            <a:ext uri="{FF2B5EF4-FFF2-40B4-BE49-F238E27FC236}">
              <a16:creationId xmlns:a16="http://schemas.microsoft.com/office/drawing/2014/main" id="{F42425B1-CC2D-4525-8C9A-BBB973E6078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06" name="Text Box 1">
          <a:extLst>
            <a:ext uri="{FF2B5EF4-FFF2-40B4-BE49-F238E27FC236}">
              <a16:creationId xmlns:a16="http://schemas.microsoft.com/office/drawing/2014/main" id="{D0E8FA85-52A6-4697-AA36-50F4B55CE92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07" name="Text Box 1">
          <a:extLst>
            <a:ext uri="{FF2B5EF4-FFF2-40B4-BE49-F238E27FC236}">
              <a16:creationId xmlns:a16="http://schemas.microsoft.com/office/drawing/2014/main" id="{DA9628AC-DFF6-4711-81FF-FA1CC5E7A7A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08" name="Text Box 1">
          <a:extLst>
            <a:ext uri="{FF2B5EF4-FFF2-40B4-BE49-F238E27FC236}">
              <a16:creationId xmlns:a16="http://schemas.microsoft.com/office/drawing/2014/main" id="{07D7FAC8-0370-4EDC-B7E1-B4702E8BE24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09" name="Text Box 1">
          <a:extLst>
            <a:ext uri="{FF2B5EF4-FFF2-40B4-BE49-F238E27FC236}">
              <a16:creationId xmlns:a16="http://schemas.microsoft.com/office/drawing/2014/main" id="{57EECF07-AF36-4EF7-9101-5E11B730640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10" name="Text Box 1">
          <a:extLst>
            <a:ext uri="{FF2B5EF4-FFF2-40B4-BE49-F238E27FC236}">
              <a16:creationId xmlns:a16="http://schemas.microsoft.com/office/drawing/2014/main" id="{07D99C9C-CA9D-43A1-88DE-36F71A67ECE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11" name="Text Box 1">
          <a:extLst>
            <a:ext uri="{FF2B5EF4-FFF2-40B4-BE49-F238E27FC236}">
              <a16:creationId xmlns:a16="http://schemas.microsoft.com/office/drawing/2014/main" id="{9456E674-B068-4680-A116-CDFB89A372A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12" name="Text Box 1">
          <a:extLst>
            <a:ext uri="{FF2B5EF4-FFF2-40B4-BE49-F238E27FC236}">
              <a16:creationId xmlns:a16="http://schemas.microsoft.com/office/drawing/2014/main" id="{390DEE0A-E015-48ED-B4B0-43EAED3DBA7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13" name="Text Box 1">
          <a:extLst>
            <a:ext uri="{FF2B5EF4-FFF2-40B4-BE49-F238E27FC236}">
              <a16:creationId xmlns:a16="http://schemas.microsoft.com/office/drawing/2014/main" id="{9EA2A1F7-1AD6-4AC1-AE5D-EAD98FE736D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14" name="Text Box 1">
          <a:extLst>
            <a:ext uri="{FF2B5EF4-FFF2-40B4-BE49-F238E27FC236}">
              <a16:creationId xmlns:a16="http://schemas.microsoft.com/office/drawing/2014/main" id="{B6807AAB-9D3C-415B-876B-A541A37259D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4AB89E95-5D9D-4582-B97E-4F0F0BE771C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16" name="Text Box 1">
          <a:extLst>
            <a:ext uri="{FF2B5EF4-FFF2-40B4-BE49-F238E27FC236}">
              <a16:creationId xmlns:a16="http://schemas.microsoft.com/office/drawing/2014/main" id="{01357F0D-49C0-42E5-A7B1-72EA966BB60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17" name="Text Box 1">
          <a:extLst>
            <a:ext uri="{FF2B5EF4-FFF2-40B4-BE49-F238E27FC236}">
              <a16:creationId xmlns:a16="http://schemas.microsoft.com/office/drawing/2014/main" id="{D7445E83-C4BC-49C4-B662-ED61666564F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56C61133-0098-40CB-B4D8-3DD5D3623B0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19" name="Text Box 1">
          <a:extLst>
            <a:ext uri="{FF2B5EF4-FFF2-40B4-BE49-F238E27FC236}">
              <a16:creationId xmlns:a16="http://schemas.microsoft.com/office/drawing/2014/main" id="{5CDD13D5-9574-4525-B9AD-CB1D2A487BB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20" name="Text Box 1">
          <a:extLst>
            <a:ext uri="{FF2B5EF4-FFF2-40B4-BE49-F238E27FC236}">
              <a16:creationId xmlns:a16="http://schemas.microsoft.com/office/drawing/2014/main" id="{1104ED6D-A789-4C3D-939A-81CFF2F10C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3F2F393D-B723-4828-9F2F-230AD7DCB5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22" name="Text Box 1">
          <a:extLst>
            <a:ext uri="{FF2B5EF4-FFF2-40B4-BE49-F238E27FC236}">
              <a16:creationId xmlns:a16="http://schemas.microsoft.com/office/drawing/2014/main" id="{AC3D1218-5991-4BF3-9DE3-8C09D17A628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23" name="Text Box 1">
          <a:extLst>
            <a:ext uri="{FF2B5EF4-FFF2-40B4-BE49-F238E27FC236}">
              <a16:creationId xmlns:a16="http://schemas.microsoft.com/office/drawing/2014/main" id="{FCE6C6B6-230C-457E-B73D-A0C5FE96573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24" name="Text Box 1">
          <a:extLst>
            <a:ext uri="{FF2B5EF4-FFF2-40B4-BE49-F238E27FC236}">
              <a16:creationId xmlns:a16="http://schemas.microsoft.com/office/drawing/2014/main" id="{6D3AAACF-4DDF-4592-B61A-A50FE67FF1C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25" name="Text Box 1">
          <a:extLst>
            <a:ext uri="{FF2B5EF4-FFF2-40B4-BE49-F238E27FC236}">
              <a16:creationId xmlns:a16="http://schemas.microsoft.com/office/drawing/2014/main" id="{F17CD958-6B1F-4754-AC6A-F92E56E03BE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26" name="Text Box 1">
          <a:extLst>
            <a:ext uri="{FF2B5EF4-FFF2-40B4-BE49-F238E27FC236}">
              <a16:creationId xmlns:a16="http://schemas.microsoft.com/office/drawing/2014/main" id="{7B45BA92-A10A-4B72-9C92-11FC21E202E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27" name="Text Box 1">
          <a:extLst>
            <a:ext uri="{FF2B5EF4-FFF2-40B4-BE49-F238E27FC236}">
              <a16:creationId xmlns:a16="http://schemas.microsoft.com/office/drawing/2014/main" id="{9F896B76-F49C-4609-8B7A-E61C7311994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28" name="Text Box 1">
          <a:extLst>
            <a:ext uri="{FF2B5EF4-FFF2-40B4-BE49-F238E27FC236}">
              <a16:creationId xmlns:a16="http://schemas.microsoft.com/office/drawing/2014/main" id="{4487D514-84DD-4702-901C-7B3BFA7E0A7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29" name="Text Box 1">
          <a:extLst>
            <a:ext uri="{FF2B5EF4-FFF2-40B4-BE49-F238E27FC236}">
              <a16:creationId xmlns:a16="http://schemas.microsoft.com/office/drawing/2014/main" id="{24BE0E41-87F0-4386-A8DF-41B6A708E48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30" name="Text Box 1">
          <a:extLst>
            <a:ext uri="{FF2B5EF4-FFF2-40B4-BE49-F238E27FC236}">
              <a16:creationId xmlns:a16="http://schemas.microsoft.com/office/drawing/2014/main" id="{702E403D-3075-4FA4-B88E-032F1CD90C4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31" name="Text Box 1">
          <a:extLst>
            <a:ext uri="{FF2B5EF4-FFF2-40B4-BE49-F238E27FC236}">
              <a16:creationId xmlns:a16="http://schemas.microsoft.com/office/drawing/2014/main" id="{649ECFDF-46D0-47E9-855D-874929F7A4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32" name="Text Box 1">
          <a:extLst>
            <a:ext uri="{FF2B5EF4-FFF2-40B4-BE49-F238E27FC236}">
              <a16:creationId xmlns:a16="http://schemas.microsoft.com/office/drawing/2014/main" id="{6DFF425F-E5BE-467A-853F-807F86B9AD8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33" name="Text Box 1">
          <a:extLst>
            <a:ext uri="{FF2B5EF4-FFF2-40B4-BE49-F238E27FC236}">
              <a16:creationId xmlns:a16="http://schemas.microsoft.com/office/drawing/2014/main" id="{1E76D4C2-9BFC-4B49-9198-1405C64B295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4" name="Text Box 1">
          <a:extLst>
            <a:ext uri="{FF2B5EF4-FFF2-40B4-BE49-F238E27FC236}">
              <a16:creationId xmlns:a16="http://schemas.microsoft.com/office/drawing/2014/main" id="{CDC994C4-968C-4857-9067-97D7CEB2251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5" name="Text Box 1">
          <a:extLst>
            <a:ext uri="{FF2B5EF4-FFF2-40B4-BE49-F238E27FC236}">
              <a16:creationId xmlns:a16="http://schemas.microsoft.com/office/drawing/2014/main" id="{ECADC339-C412-4910-92BF-C1BBAC99F4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6" name="Text Box 1">
          <a:extLst>
            <a:ext uri="{FF2B5EF4-FFF2-40B4-BE49-F238E27FC236}">
              <a16:creationId xmlns:a16="http://schemas.microsoft.com/office/drawing/2014/main" id="{986DD07B-06D0-4582-99DA-8786F4A0365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7" name="Text Box 1">
          <a:extLst>
            <a:ext uri="{FF2B5EF4-FFF2-40B4-BE49-F238E27FC236}">
              <a16:creationId xmlns:a16="http://schemas.microsoft.com/office/drawing/2014/main" id="{38F99003-1CDB-4CD1-837E-BC231EE802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8" name="Text Box 1">
          <a:extLst>
            <a:ext uri="{FF2B5EF4-FFF2-40B4-BE49-F238E27FC236}">
              <a16:creationId xmlns:a16="http://schemas.microsoft.com/office/drawing/2014/main" id="{250E530C-C2B8-412B-A451-B4DCE88A8A3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39" name="Text Box 1">
          <a:extLst>
            <a:ext uri="{FF2B5EF4-FFF2-40B4-BE49-F238E27FC236}">
              <a16:creationId xmlns:a16="http://schemas.microsoft.com/office/drawing/2014/main" id="{21DF16F6-DB8C-4FF2-B646-CA8CB860CEF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0" name="Text Box 1">
          <a:extLst>
            <a:ext uri="{FF2B5EF4-FFF2-40B4-BE49-F238E27FC236}">
              <a16:creationId xmlns:a16="http://schemas.microsoft.com/office/drawing/2014/main" id="{DEBF60D0-76CE-4DF1-B8EF-342BA0E664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1" name="Text Box 1">
          <a:extLst>
            <a:ext uri="{FF2B5EF4-FFF2-40B4-BE49-F238E27FC236}">
              <a16:creationId xmlns:a16="http://schemas.microsoft.com/office/drawing/2014/main" id="{279C9822-CDD7-491C-B80F-860FC51F34F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2" name="Text Box 1">
          <a:extLst>
            <a:ext uri="{FF2B5EF4-FFF2-40B4-BE49-F238E27FC236}">
              <a16:creationId xmlns:a16="http://schemas.microsoft.com/office/drawing/2014/main" id="{3C649F17-CDEE-494C-AE33-1ED3B462C0E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3" name="Text Box 1">
          <a:extLst>
            <a:ext uri="{FF2B5EF4-FFF2-40B4-BE49-F238E27FC236}">
              <a16:creationId xmlns:a16="http://schemas.microsoft.com/office/drawing/2014/main" id="{3EFD8BAE-C654-4D86-BAFC-41C21CE89F8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4" name="Text Box 1">
          <a:extLst>
            <a:ext uri="{FF2B5EF4-FFF2-40B4-BE49-F238E27FC236}">
              <a16:creationId xmlns:a16="http://schemas.microsoft.com/office/drawing/2014/main" id="{E57E0A5A-479B-4A67-A83D-C54DA78E68B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5" name="Text Box 1">
          <a:extLst>
            <a:ext uri="{FF2B5EF4-FFF2-40B4-BE49-F238E27FC236}">
              <a16:creationId xmlns:a16="http://schemas.microsoft.com/office/drawing/2014/main" id="{00D28C28-60F4-4C51-BB2D-03EE9C75EC4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6" name="Text Box 1">
          <a:extLst>
            <a:ext uri="{FF2B5EF4-FFF2-40B4-BE49-F238E27FC236}">
              <a16:creationId xmlns:a16="http://schemas.microsoft.com/office/drawing/2014/main" id="{2B46AFF1-F23B-4F34-BC78-8D3DBE26AD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7" name="Text Box 1">
          <a:extLst>
            <a:ext uri="{FF2B5EF4-FFF2-40B4-BE49-F238E27FC236}">
              <a16:creationId xmlns:a16="http://schemas.microsoft.com/office/drawing/2014/main" id="{CA78635A-20EA-4183-A1CC-191DBF99307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8" name="Text Box 1">
          <a:extLst>
            <a:ext uri="{FF2B5EF4-FFF2-40B4-BE49-F238E27FC236}">
              <a16:creationId xmlns:a16="http://schemas.microsoft.com/office/drawing/2014/main" id="{DDC17B24-C0F0-4351-8500-FD14ED091FB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160020</xdr:rowOff>
    </xdr:to>
    <xdr:sp macro="" textlink="">
      <xdr:nvSpPr>
        <xdr:cNvPr id="4849" name="Text Box 1">
          <a:extLst>
            <a:ext uri="{FF2B5EF4-FFF2-40B4-BE49-F238E27FC236}">
              <a16:creationId xmlns:a16="http://schemas.microsoft.com/office/drawing/2014/main" id="{E04321B0-C91B-4DCA-9A06-9787850AEB2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50" name="Text Box 1">
          <a:extLst>
            <a:ext uri="{FF2B5EF4-FFF2-40B4-BE49-F238E27FC236}">
              <a16:creationId xmlns:a16="http://schemas.microsoft.com/office/drawing/2014/main" id="{BA9A76FF-4963-4A78-8988-F10BA843B99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51" name="Text Box 1">
          <a:extLst>
            <a:ext uri="{FF2B5EF4-FFF2-40B4-BE49-F238E27FC236}">
              <a16:creationId xmlns:a16="http://schemas.microsoft.com/office/drawing/2014/main" id="{246D8426-CD81-4237-A7C4-2E108726D8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52" name="Text Box 1">
          <a:extLst>
            <a:ext uri="{FF2B5EF4-FFF2-40B4-BE49-F238E27FC236}">
              <a16:creationId xmlns:a16="http://schemas.microsoft.com/office/drawing/2014/main" id="{A3E92B05-A80E-4BE4-AB03-AC067DBE4D7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53" name="Text Box 1">
          <a:extLst>
            <a:ext uri="{FF2B5EF4-FFF2-40B4-BE49-F238E27FC236}">
              <a16:creationId xmlns:a16="http://schemas.microsoft.com/office/drawing/2014/main" id="{F83D605E-6EB6-4881-9DA1-03095C42B7B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54" name="Text Box 1">
          <a:extLst>
            <a:ext uri="{FF2B5EF4-FFF2-40B4-BE49-F238E27FC236}">
              <a16:creationId xmlns:a16="http://schemas.microsoft.com/office/drawing/2014/main" id="{DA0BCDC4-1564-434E-80D6-807B5630D1F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55" name="Text Box 1">
          <a:extLst>
            <a:ext uri="{FF2B5EF4-FFF2-40B4-BE49-F238E27FC236}">
              <a16:creationId xmlns:a16="http://schemas.microsoft.com/office/drawing/2014/main" id="{985FB0BA-53E3-45E6-A902-49D388F7B57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56" name="Text Box 1">
          <a:extLst>
            <a:ext uri="{FF2B5EF4-FFF2-40B4-BE49-F238E27FC236}">
              <a16:creationId xmlns:a16="http://schemas.microsoft.com/office/drawing/2014/main" id="{78845B2B-74DB-4680-B12D-0A02ECFBEF9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57" name="Text Box 1">
          <a:extLst>
            <a:ext uri="{FF2B5EF4-FFF2-40B4-BE49-F238E27FC236}">
              <a16:creationId xmlns:a16="http://schemas.microsoft.com/office/drawing/2014/main" id="{042AE7CA-D7B4-4740-A800-268AA91E8FD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58" name="Text Box 1">
          <a:extLst>
            <a:ext uri="{FF2B5EF4-FFF2-40B4-BE49-F238E27FC236}">
              <a16:creationId xmlns:a16="http://schemas.microsoft.com/office/drawing/2014/main" id="{29E72F4A-64DA-42C3-82E4-11591033A1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59" name="Text Box 1">
          <a:extLst>
            <a:ext uri="{FF2B5EF4-FFF2-40B4-BE49-F238E27FC236}">
              <a16:creationId xmlns:a16="http://schemas.microsoft.com/office/drawing/2014/main" id="{399F5FA9-F199-40E6-9F81-F5A6FB9B0A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60" name="Text Box 1">
          <a:extLst>
            <a:ext uri="{FF2B5EF4-FFF2-40B4-BE49-F238E27FC236}">
              <a16:creationId xmlns:a16="http://schemas.microsoft.com/office/drawing/2014/main" id="{48467A76-2563-4B76-A385-7CD103F116C6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61" name="Text Box 1">
          <a:extLst>
            <a:ext uri="{FF2B5EF4-FFF2-40B4-BE49-F238E27FC236}">
              <a16:creationId xmlns:a16="http://schemas.microsoft.com/office/drawing/2014/main" id="{5F43E16B-938E-4144-AFEB-E670732462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62" name="Text Box 1">
          <a:extLst>
            <a:ext uri="{FF2B5EF4-FFF2-40B4-BE49-F238E27FC236}">
              <a16:creationId xmlns:a16="http://schemas.microsoft.com/office/drawing/2014/main" id="{083001D2-1E07-46FA-ABCB-C0CD0839EDC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63" name="Text Box 1">
          <a:extLst>
            <a:ext uri="{FF2B5EF4-FFF2-40B4-BE49-F238E27FC236}">
              <a16:creationId xmlns:a16="http://schemas.microsoft.com/office/drawing/2014/main" id="{E9089A8E-3B55-44B2-84F4-EACFCCE0561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64" name="Text Box 1">
          <a:extLst>
            <a:ext uri="{FF2B5EF4-FFF2-40B4-BE49-F238E27FC236}">
              <a16:creationId xmlns:a16="http://schemas.microsoft.com/office/drawing/2014/main" id="{1E334632-2676-4178-91FB-E00041312E1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65" name="Text Box 1">
          <a:extLst>
            <a:ext uri="{FF2B5EF4-FFF2-40B4-BE49-F238E27FC236}">
              <a16:creationId xmlns:a16="http://schemas.microsoft.com/office/drawing/2014/main" id="{8A422ADD-35E9-4417-98E4-8967211685E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66" name="Text Box 1">
          <a:extLst>
            <a:ext uri="{FF2B5EF4-FFF2-40B4-BE49-F238E27FC236}">
              <a16:creationId xmlns:a16="http://schemas.microsoft.com/office/drawing/2014/main" id="{2226A769-7C57-44A9-A502-135FE18416E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67" name="Text Box 1">
          <a:extLst>
            <a:ext uri="{FF2B5EF4-FFF2-40B4-BE49-F238E27FC236}">
              <a16:creationId xmlns:a16="http://schemas.microsoft.com/office/drawing/2014/main" id="{15C8A277-33BC-4E6C-B958-3191A976E50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68" name="Text Box 1">
          <a:extLst>
            <a:ext uri="{FF2B5EF4-FFF2-40B4-BE49-F238E27FC236}">
              <a16:creationId xmlns:a16="http://schemas.microsoft.com/office/drawing/2014/main" id="{A45BDB8A-0C71-45EB-BD73-B250A45200A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69" name="Text Box 1">
          <a:extLst>
            <a:ext uri="{FF2B5EF4-FFF2-40B4-BE49-F238E27FC236}">
              <a16:creationId xmlns:a16="http://schemas.microsoft.com/office/drawing/2014/main" id="{B2060E3B-1750-4E55-8122-0A21DF8D54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0" name="Text Box 1">
          <a:extLst>
            <a:ext uri="{FF2B5EF4-FFF2-40B4-BE49-F238E27FC236}">
              <a16:creationId xmlns:a16="http://schemas.microsoft.com/office/drawing/2014/main" id="{F051C6B7-0548-4E73-9C8D-FFB09699802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1" name="Text Box 1">
          <a:extLst>
            <a:ext uri="{FF2B5EF4-FFF2-40B4-BE49-F238E27FC236}">
              <a16:creationId xmlns:a16="http://schemas.microsoft.com/office/drawing/2014/main" id="{322892E9-567F-4214-A32B-7EDA526DF94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2" name="Text Box 1">
          <a:extLst>
            <a:ext uri="{FF2B5EF4-FFF2-40B4-BE49-F238E27FC236}">
              <a16:creationId xmlns:a16="http://schemas.microsoft.com/office/drawing/2014/main" id="{94B71721-9A8B-4EDD-85E0-C8A220227C7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3" name="Text Box 1">
          <a:extLst>
            <a:ext uri="{FF2B5EF4-FFF2-40B4-BE49-F238E27FC236}">
              <a16:creationId xmlns:a16="http://schemas.microsoft.com/office/drawing/2014/main" id="{A4249F8B-3499-4D5C-B853-C7081034044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74" name="Text Box 1">
          <a:extLst>
            <a:ext uri="{FF2B5EF4-FFF2-40B4-BE49-F238E27FC236}">
              <a16:creationId xmlns:a16="http://schemas.microsoft.com/office/drawing/2014/main" id="{417DE209-DB26-40A1-8F2F-FA087254940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75" name="Text Box 1">
          <a:extLst>
            <a:ext uri="{FF2B5EF4-FFF2-40B4-BE49-F238E27FC236}">
              <a16:creationId xmlns:a16="http://schemas.microsoft.com/office/drawing/2014/main" id="{A8C17433-5028-4023-9A4A-4D1E6BCD27E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76" name="Text Box 1">
          <a:extLst>
            <a:ext uri="{FF2B5EF4-FFF2-40B4-BE49-F238E27FC236}">
              <a16:creationId xmlns:a16="http://schemas.microsoft.com/office/drawing/2014/main" id="{7D67B4F1-88FD-450B-80BE-11D150DAE0D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77" name="Text Box 1">
          <a:extLst>
            <a:ext uri="{FF2B5EF4-FFF2-40B4-BE49-F238E27FC236}">
              <a16:creationId xmlns:a16="http://schemas.microsoft.com/office/drawing/2014/main" id="{A786C73B-8280-4739-9E0C-9C49A8BA668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8" name="Text Box 1">
          <a:extLst>
            <a:ext uri="{FF2B5EF4-FFF2-40B4-BE49-F238E27FC236}">
              <a16:creationId xmlns:a16="http://schemas.microsoft.com/office/drawing/2014/main" id="{3E31156F-E789-4111-A231-14B5462CB66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79" name="Text Box 1">
          <a:extLst>
            <a:ext uri="{FF2B5EF4-FFF2-40B4-BE49-F238E27FC236}">
              <a16:creationId xmlns:a16="http://schemas.microsoft.com/office/drawing/2014/main" id="{891B65E0-A603-4639-ABF3-D5147F58A138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0" name="Text Box 1">
          <a:extLst>
            <a:ext uri="{FF2B5EF4-FFF2-40B4-BE49-F238E27FC236}">
              <a16:creationId xmlns:a16="http://schemas.microsoft.com/office/drawing/2014/main" id="{1B3CEF1A-E1DB-4F36-B973-462AE8C09A4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1" name="Text Box 1">
          <a:extLst>
            <a:ext uri="{FF2B5EF4-FFF2-40B4-BE49-F238E27FC236}">
              <a16:creationId xmlns:a16="http://schemas.microsoft.com/office/drawing/2014/main" id="{AE314E01-D7B2-4285-AA7C-FBEF1563E0F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82" name="Text Box 1">
          <a:extLst>
            <a:ext uri="{FF2B5EF4-FFF2-40B4-BE49-F238E27FC236}">
              <a16:creationId xmlns:a16="http://schemas.microsoft.com/office/drawing/2014/main" id="{1883B17C-043C-4F93-9C16-5E4125C1A67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83" name="Text Box 1">
          <a:extLst>
            <a:ext uri="{FF2B5EF4-FFF2-40B4-BE49-F238E27FC236}">
              <a16:creationId xmlns:a16="http://schemas.microsoft.com/office/drawing/2014/main" id="{93572AA6-2C26-4C7B-B60D-5DCE22069F7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60960</xdr:rowOff>
    </xdr:to>
    <xdr:sp macro="" textlink="">
      <xdr:nvSpPr>
        <xdr:cNvPr id="4884" name="Text Box 1">
          <a:extLst>
            <a:ext uri="{FF2B5EF4-FFF2-40B4-BE49-F238E27FC236}">
              <a16:creationId xmlns:a16="http://schemas.microsoft.com/office/drawing/2014/main" id="{69A8B0F1-B887-4D06-ACE8-C25F348DACC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85" name="Text Box 1">
          <a:extLst>
            <a:ext uri="{FF2B5EF4-FFF2-40B4-BE49-F238E27FC236}">
              <a16:creationId xmlns:a16="http://schemas.microsoft.com/office/drawing/2014/main" id="{0A08C1B7-CFBD-4C3C-9A07-EA5F2F57CB4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6" name="Text Box 1">
          <a:extLst>
            <a:ext uri="{FF2B5EF4-FFF2-40B4-BE49-F238E27FC236}">
              <a16:creationId xmlns:a16="http://schemas.microsoft.com/office/drawing/2014/main" id="{045A05E6-5C4B-4C92-BB4D-E19192325FB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7" name="Text Box 1">
          <a:extLst>
            <a:ext uri="{FF2B5EF4-FFF2-40B4-BE49-F238E27FC236}">
              <a16:creationId xmlns:a16="http://schemas.microsoft.com/office/drawing/2014/main" id="{A260DFE6-727E-492E-A66E-078631B241D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8" name="Text Box 1">
          <a:extLst>
            <a:ext uri="{FF2B5EF4-FFF2-40B4-BE49-F238E27FC236}">
              <a16:creationId xmlns:a16="http://schemas.microsoft.com/office/drawing/2014/main" id="{939AEC5A-C752-4BA6-ADB3-48839C453A6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89" name="Text Box 1">
          <a:extLst>
            <a:ext uri="{FF2B5EF4-FFF2-40B4-BE49-F238E27FC236}">
              <a16:creationId xmlns:a16="http://schemas.microsoft.com/office/drawing/2014/main" id="{17C35B00-300D-4583-B9A9-AF0C869547E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90" name="Text Box 1">
          <a:extLst>
            <a:ext uri="{FF2B5EF4-FFF2-40B4-BE49-F238E27FC236}">
              <a16:creationId xmlns:a16="http://schemas.microsoft.com/office/drawing/2014/main" id="{37496131-96AA-4971-AC51-232F9971A4D0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91" name="Text Box 1">
          <a:extLst>
            <a:ext uri="{FF2B5EF4-FFF2-40B4-BE49-F238E27FC236}">
              <a16:creationId xmlns:a16="http://schemas.microsoft.com/office/drawing/2014/main" id="{44CAEDF8-7256-4969-8758-00E8A4B19EA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92" name="Text Box 1">
          <a:extLst>
            <a:ext uri="{FF2B5EF4-FFF2-40B4-BE49-F238E27FC236}">
              <a16:creationId xmlns:a16="http://schemas.microsoft.com/office/drawing/2014/main" id="{BDDE0DA7-59BE-41CC-AD07-E083982CE5A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93" name="Text Box 1">
          <a:extLst>
            <a:ext uri="{FF2B5EF4-FFF2-40B4-BE49-F238E27FC236}">
              <a16:creationId xmlns:a16="http://schemas.microsoft.com/office/drawing/2014/main" id="{A82F1478-C372-465A-A1B7-B1EF5F7ACEE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94" name="Text Box 1">
          <a:extLst>
            <a:ext uri="{FF2B5EF4-FFF2-40B4-BE49-F238E27FC236}">
              <a16:creationId xmlns:a16="http://schemas.microsoft.com/office/drawing/2014/main" id="{DD6BC408-99A6-45E0-80A9-E6125C0FCE0E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95" name="Text Box 1">
          <a:extLst>
            <a:ext uri="{FF2B5EF4-FFF2-40B4-BE49-F238E27FC236}">
              <a16:creationId xmlns:a16="http://schemas.microsoft.com/office/drawing/2014/main" id="{317391EB-3D9D-4070-83B1-B08EB4330E3A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96" name="Text Box 1">
          <a:extLst>
            <a:ext uri="{FF2B5EF4-FFF2-40B4-BE49-F238E27FC236}">
              <a16:creationId xmlns:a16="http://schemas.microsoft.com/office/drawing/2014/main" id="{FB919CA9-96AE-4337-8CD8-8135976D18F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897" name="Text Box 1">
          <a:extLst>
            <a:ext uri="{FF2B5EF4-FFF2-40B4-BE49-F238E27FC236}">
              <a16:creationId xmlns:a16="http://schemas.microsoft.com/office/drawing/2014/main" id="{FF2A6250-7729-45E0-A057-86E40995B23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898" name="Text Box 1">
          <a:extLst>
            <a:ext uri="{FF2B5EF4-FFF2-40B4-BE49-F238E27FC236}">
              <a16:creationId xmlns:a16="http://schemas.microsoft.com/office/drawing/2014/main" id="{A69ACB61-0AB0-41D0-AC53-B62C856F171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899" name="Text Box 1">
          <a:extLst>
            <a:ext uri="{FF2B5EF4-FFF2-40B4-BE49-F238E27FC236}">
              <a16:creationId xmlns:a16="http://schemas.microsoft.com/office/drawing/2014/main" id="{6D88409B-08BF-4184-AE36-A704A9B580B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00" name="Text Box 1">
          <a:extLst>
            <a:ext uri="{FF2B5EF4-FFF2-40B4-BE49-F238E27FC236}">
              <a16:creationId xmlns:a16="http://schemas.microsoft.com/office/drawing/2014/main" id="{CB349E92-B49E-4045-9F27-8C52A4D1EA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01" name="Text Box 1">
          <a:extLst>
            <a:ext uri="{FF2B5EF4-FFF2-40B4-BE49-F238E27FC236}">
              <a16:creationId xmlns:a16="http://schemas.microsoft.com/office/drawing/2014/main" id="{25670332-1B97-4BC3-B54B-0E48B6F08D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02" name="Text Box 1">
          <a:extLst>
            <a:ext uri="{FF2B5EF4-FFF2-40B4-BE49-F238E27FC236}">
              <a16:creationId xmlns:a16="http://schemas.microsoft.com/office/drawing/2014/main" id="{F5A888EA-6B3C-48C0-B777-D6243EF5039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03" name="Text Box 1">
          <a:extLst>
            <a:ext uri="{FF2B5EF4-FFF2-40B4-BE49-F238E27FC236}">
              <a16:creationId xmlns:a16="http://schemas.microsoft.com/office/drawing/2014/main" id="{B9C2F8A0-9E14-410D-AB83-1C22D8BE4ED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04" name="Text Box 1">
          <a:extLst>
            <a:ext uri="{FF2B5EF4-FFF2-40B4-BE49-F238E27FC236}">
              <a16:creationId xmlns:a16="http://schemas.microsoft.com/office/drawing/2014/main" id="{014DA0A5-2371-40D5-B8FD-163C87CAE96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05" name="Text Box 1">
          <a:extLst>
            <a:ext uri="{FF2B5EF4-FFF2-40B4-BE49-F238E27FC236}">
              <a16:creationId xmlns:a16="http://schemas.microsoft.com/office/drawing/2014/main" id="{6E341D5B-86A9-404A-8A89-18FB2E378A3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06" name="Text Box 1">
          <a:extLst>
            <a:ext uri="{FF2B5EF4-FFF2-40B4-BE49-F238E27FC236}">
              <a16:creationId xmlns:a16="http://schemas.microsoft.com/office/drawing/2014/main" id="{1AE4632A-3F17-47D8-8432-5D82C8313423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07" name="Text Box 1">
          <a:extLst>
            <a:ext uri="{FF2B5EF4-FFF2-40B4-BE49-F238E27FC236}">
              <a16:creationId xmlns:a16="http://schemas.microsoft.com/office/drawing/2014/main" id="{3C291A59-60B7-4DB1-A26C-D2D8EE8B2DA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08" name="Text Box 1">
          <a:extLst>
            <a:ext uri="{FF2B5EF4-FFF2-40B4-BE49-F238E27FC236}">
              <a16:creationId xmlns:a16="http://schemas.microsoft.com/office/drawing/2014/main" id="{0A57A906-C29D-4F0E-9075-7D6AA7D6794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09" name="Text Box 1">
          <a:extLst>
            <a:ext uri="{FF2B5EF4-FFF2-40B4-BE49-F238E27FC236}">
              <a16:creationId xmlns:a16="http://schemas.microsoft.com/office/drawing/2014/main" id="{429CFA06-789C-4637-AB0D-12A0710CFE94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0" name="Text Box 1">
          <a:extLst>
            <a:ext uri="{FF2B5EF4-FFF2-40B4-BE49-F238E27FC236}">
              <a16:creationId xmlns:a16="http://schemas.microsoft.com/office/drawing/2014/main" id="{84C740DD-6DAE-4820-82EE-B2E77EC3D17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1" name="Text Box 1">
          <a:extLst>
            <a:ext uri="{FF2B5EF4-FFF2-40B4-BE49-F238E27FC236}">
              <a16:creationId xmlns:a16="http://schemas.microsoft.com/office/drawing/2014/main" id="{703D63B7-ED90-4E80-BBBD-4DF5A987B93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2" name="Text Box 1">
          <a:extLst>
            <a:ext uri="{FF2B5EF4-FFF2-40B4-BE49-F238E27FC236}">
              <a16:creationId xmlns:a16="http://schemas.microsoft.com/office/drawing/2014/main" id="{7BD1CA16-8E73-46B6-BBB1-5FEB82302297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3" name="Text Box 1">
          <a:extLst>
            <a:ext uri="{FF2B5EF4-FFF2-40B4-BE49-F238E27FC236}">
              <a16:creationId xmlns:a16="http://schemas.microsoft.com/office/drawing/2014/main" id="{01ABEC06-45DC-4B22-992F-E6851ACBCB89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14" name="Text Box 1">
          <a:extLst>
            <a:ext uri="{FF2B5EF4-FFF2-40B4-BE49-F238E27FC236}">
              <a16:creationId xmlns:a16="http://schemas.microsoft.com/office/drawing/2014/main" id="{51FEEA41-4B3C-4DB7-84C4-3D7D02686F0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15" name="Text Box 1">
          <a:extLst>
            <a:ext uri="{FF2B5EF4-FFF2-40B4-BE49-F238E27FC236}">
              <a16:creationId xmlns:a16="http://schemas.microsoft.com/office/drawing/2014/main" id="{1DAA870E-1E78-45D7-AAE7-8FE4B436D142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38100</xdr:rowOff>
    </xdr:to>
    <xdr:sp macro="" textlink="">
      <xdr:nvSpPr>
        <xdr:cNvPr id="4916" name="Text Box 1">
          <a:extLst>
            <a:ext uri="{FF2B5EF4-FFF2-40B4-BE49-F238E27FC236}">
              <a16:creationId xmlns:a16="http://schemas.microsoft.com/office/drawing/2014/main" id="{8FC8C14F-1E60-4169-AA1C-7959A5D7CEB5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22860</xdr:rowOff>
    </xdr:to>
    <xdr:sp macro="" textlink="">
      <xdr:nvSpPr>
        <xdr:cNvPr id="4917" name="Text Box 1">
          <a:extLst>
            <a:ext uri="{FF2B5EF4-FFF2-40B4-BE49-F238E27FC236}">
              <a16:creationId xmlns:a16="http://schemas.microsoft.com/office/drawing/2014/main" id="{FB431ADB-1FC2-4B4D-A02F-A9D836F68E6C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8" name="Text Box 1">
          <a:extLst>
            <a:ext uri="{FF2B5EF4-FFF2-40B4-BE49-F238E27FC236}">
              <a16:creationId xmlns:a16="http://schemas.microsoft.com/office/drawing/2014/main" id="{7EDB0A89-F1EF-4AB5-90BA-69E4A4F9131B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19" name="Text Box 1">
          <a:extLst>
            <a:ext uri="{FF2B5EF4-FFF2-40B4-BE49-F238E27FC236}">
              <a16:creationId xmlns:a16="http://schemas.microsoft.com/office/drawing/2014/main" id="{1F1FF3AB-141C-4F39-A613-B8F7AED88681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20" name="Text Box 1">
          <a:extLst>
            <a:ext uri="{FF2B5EF4-FFF2-40B4-BE49-F238E27FC236}">
              <a16:creationId xmlns:a16="http://schemas.microsoft.com/office/drawing/2014/main" id="{B63BA777-43C4-4CEB-8421-866101B5715F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29</xdr:row>
      <xdr:rowOff>0</xdr:rowOff>
    </xdr:from>
    <xdr:to>
      <xdr:col>0</xdr:col>
      <xdr:colOff>586740</xdr:colOff>
      <xdr:row>30</xdr:row>
      <xdr:rowOff>0</xdr:rowOff>
    </xdr:to>
    <xdr:sp macro="" textlink="">
      <xdr:nvSpPr>
        <xdr:cNvPr id="4921" name="Text Box 1">
          <a:extLst>
            <a:ext uri="{FF2B5EF4-FFF2-40B4-BE49-F238E27FC236}">
              <a16:creationId xmlns:a16="http://schemas.microsoft.com/office/drawing/2014/main" id="{9E544817-40D1-4994-A181-62A00DB4AB9D}"/>
            </a:ext>
          </a:extLst>
        </xdr:cNvPr>
        <xdr:cNvSpPr txBox="1">
          <a:spLocks noChangeArrowheads="1"/>
        </xdr:cNvSpPr>
      </xdr:nvSpPr>
      <xdr:spPr bwMode="auto">
        <a:xfrm>
          <a:off x="510540" y="41071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22" name="Text Box 1">
          <a:extLst>
            <a:ext uri="{FF2B5EF4-FFF2-40B4-BE49-F238E27FC236}">
              <a16:creationId xmlns:a16="http://schemas.microsoft.com/office/drawing/2014/main" id="{78823CE0-7878-4555-80DC-D706E093764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23" name="Text Box 1">
          <a:extLst>
            <a:ext uri="{FF2B5EF4-FFF2-40B4-BE49-F238E27FC236}">
              <a16:creationId xmlns:a16="http://schemas.microsoft.com/office/drawing/2014/main" id="{8D73023C-3F29-4693-AB4C-2EB5984D915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24" name="Text Box 1">
          <a:extLst>
            <a:ext uri="{FF2B5EF4-FFF2-40B4-BE49-F238E27FC236}">
              <a16:creationId xmlns:a16="http://schemas.microsoft.com/office/drawing/2014/main" id="{1AA3CA6A-F4A1-4603-B568-0832CFA0B2A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25" name="Text Box 1">
          <a:extLst>
            <a:ext uri="{FF2B5EF4-FFF2-40B4-BE49-F238E27FC236}">
              <a16:creationId xmlns:a16="http://schemas.microsoft.com/office/drawing/2014/main" id="{C9A29FFF-5EB0-4B42-880C-E11DD5CB0CD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26" name="Text Box 1">
          <a:extLst>
            <a:ext uri="{FF2B5EF4-FFF2-40B4-BE49-F238E27FC236}">
              <a16:creationId xmlns:a16="http://schemas.microsoft.com/office/drawing/2014/main" id="{196E508F-95CC-4A90-A88E-9C6C1209CDB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27" name="Text Box 1">
          <a:extLst>
            <a:ext uri="{FF2B5EF4-FFF2-40B4-BE49-F238E27FC236}">
              <a16:creationId xmlns:a16="http://schemas.microsoft.com/office/drawing/2014/main" id="{299F6944-B383-418E-A11A-E47FEADEB3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28" name="Text Box 1">
          <a:extLst>
            <a:ext uri="{FF2B5EF4-FFF2-40B4-BE49-F238E27FC236}">
              <a16:creationId xmlns:a16="http://schemas.microsoft.com/office/drawing/2014/main" id="{00A68B16-45D4-4C42-9C13-EFD9F0C5A0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29" name="Text Box 1">
          <a:extLst>
            <a:ext uri="{FF2B5EF4-FFF2-40B4-BE49-F238E27FC236}">
              <a16:creationId xmlns:a16="http://schemas.microsoft.com/office/drawing/2014/main" id="{DFD02F9A-9E8E-4167-B344-991B19ACB3C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30" name="Text Box 1">
          <a:extLst>
            <a:ext uri="{FF2B5EF4-FFF2-40B4-BE49-F238E27FC236}">
              <a16:creationId xmlns:a16="http://schemas.microsoft.com/office/drawing/2014/main" id="{065B4645-98BC-42DF-895C-2848409B64E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31" name="Text Box 1">
          <a:extLst>
            <a:ext uri="{FF2B5EF4-FFF2-40B4-BE49-F238E27FC236}">
              <a16:creationId xmlns:a16="http://schemas.microsoft.com/office/drawing/2014/main" id="{4242D635-1333-46F2-AFA4-A525D527C52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32" name="Text Box 1">
          <a:extLst>
            <a:ext uri="{FF2B5EF4-FFF2-40B4-BE49-F238E27FC236}">
              <a16:creationId xmlns:a16="http://schemas.microsoft.com/office/drawing/2014/main" id="{4B8EA432-BF02-4F96-B5AC-6F945D06FD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33" name="Text Box 1">
          <a:extLst>
            <a:ext uri="{FF2B5EF4-FFF2-40B4-BE49-F238E27FC236}">
              <a16:creationId xmlns:a16="http://schemas.microsoft.com/office/drawing/2014/main" id="{0BC14195-E65C-48E0-8F38-4B3A4A7C3B5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34" name="Text Box 1">
          <a:extLst>
            <a:ext uri="{FF2B5EF4-FFF2-40B4-BE49-F238E27FC236}">
              <a16:creationId xmlns:a16="http://schemas.microsoft.com/office/drawing/2014/main" id="{87039A15-94D1-4489-A1DB-2C49228FA98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35" name="Text Box 1">
          <a:extLst>
            <a:ext uri="{FF2B5EF4-FFF2-40B4-BE49-F238E27FC236}">
              <a16:creationId xmlns:a16="http://schemas.microsoft.com/office/drawing/2014/main" id="{DB0FBF0A-2C2F-4BC5-BDA7-179CA498DB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36" name="Text Box 1">
          <a:extLst>
            <a:ext uri="{FF2B5EF4-FFF2-40B4-BE49-F238E27FC236}">
              <a16:creationId xmlns:a16="http://schemas.microsoft.com/office/drawing/2014/main" id="{1B31CE73-C3C6-49D8-8C78-4DF1A6A3D1E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37" name="Text Box 1">
          <a:extLst>
            <a:ext uri="{FF2B5EF4-FFF2-40B4-BE49-F238E27FC236}">
              <a16:creationId xmlns:a16="http://schemas.microsoft.com/office/drawing/2014/main" id="{5A2AE40D-DCA6-467D-B0AA-D9EDDC0FB8C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38" name="Text Box 1">
          <a:extLst>
            <a:ext uri="{FF2B5EF4-FFF2-40B4-BE49-F238E27FC236}">
              <a16:creationId xmlns:a16="http://schemas.microsoft.com/office/drawing/2014/main" id="{47684CE0-61E2-48E4-A116-725CFF0D71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39" name="Text Box 1">
          <a:extLst>
            <a:ext uri="{FF2B5EF4-FFF2-40B4-BE49-F238E27FC236}">
              <a16:creationId xmlns:a16="http://schemas.microsoft.com/office/drawing/2014/main" id="{51B696A7-6A8A-46B2-8553-523EBA53E17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40" name="Text Box 1">
          <a:extLst>
            <a:ext uri="{FF2B5EF4-FFF2-40B4-BE49-F238E27FC236}">
              <a16:creationId xmlns:a16="http://schemas.microsoft.com/office/drawing/2014/main" id="{B23B88A3-39CB-42FF-B5A4-475221EE797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41" name="Text Box 1">
          <a:extLst>
            <a:ext uri="{FF2B5EF4-FFF2-40B4-BE49-F238E27FC236}">
              <a16:creationId xmlns:a16="http://schemas.microsoft.com/office/drawing/2014/main" id="{34BCD795-5E6E-48A5-8F76-597DFD76AB0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42" name="Text Box 1">
          <a:extLst>
            <a:ext uri="{FF2B5EF4-FFF2-40B4-BE49-F238E27FC236}">
              <a16:creationId xmlns:a16="http://schemas.microsoft.com/office/drawing/2014/main" id="{66264313-0DB6-4F5E-B809-822CD108F8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43" name="Text Box 1">
          <a:extLst>
            <a:ext uri="{FF2B5EF4-FFF2-40B4-BE49-F238E27FC236}">
              <a16:creationId xmlns:a16="http://schemas.microsoft.com/office/drawing/2014/main" id="{C95AE030-FBA8-4E18-9B10-53C584DC3DC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44" name="Text Box 1">
          <a:extLst>
            <a:ext uri="{FF2B5EF4-FFF2-40B4-BE49-F238E27FC236}">
              <a16:creationId xmlns:a16="http://schemas.microsoft.com/office/drawing/2014/main" id="{FF71268D-3D74-47C9-93C3-4F8C463FD0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45" name="Text Box 1">
          <a:extLst>
            <a:ext uri="{FF2B5EF4-FFF2-40B4-BE49-F238E27FC236}">
              <a16:creationId xmlns:a16="http://schemas.microsoft.com/office/drawing/2014/main" id="{9A5EC1CB-9DDB-48BC-9560-738B5DB1741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46" name="Text Box 1">
          <a:extLst>
            <a:ext uri="{FF2B5EF4-FFF2-40B4-BE49-F238E27FC236}">
              <a16:creationId xmlns:a16="http://schemas.microsoft.com/office/drawing/2014/main" id="{D03531EC-9B8C-47B8-AF48-CCFF7CD4F42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47" name="Text Box 1">
          <a:extLst>
            <a:ext uri="{FF2B5EF4-FFF2-40B4-BE49-F238E27FC236}">
              <a16:creationId xmlns:a16="http://schemas.microsoft.com/office/drawing/2014/main" id="{6225B668-2152-40C4-9467-B1E44BAAEF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48" name="Text Box 1">
          <a:extLst>
            <a:ext uri="{FF2B5EF4-FFF2-40B4-BE49-F238E27FC236}">
              <a16:creationId xmlns:a16="http://schemas.microsoft.com/office/drawing/2014/main" id="{38E6D44A-9A4D-40A5-A754-9789E8A644F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49" name="Text Box 1">
          <a:extLst>
            <a:ext uri="{FF2B5EF4-FFF2-40B4-BE49-F238E27FC236}">
              <a16:creationId xmlns:a16="http://schemas.microsoft.com/office/drawing/2014/main" id="{0CDF0F21-40CB-4CEA-AE58-1AE63773A9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50" name="Text Box 1">
          <a:extLst>
            <a:ext uri="{FF2B5EF4-FFF2-40B4-BE49-F238E27FC236}">
              <a16:creationId xmlns:a16="http://schemas.microsoft.com/office/drawing/2014/main" id="{617B7938-E05C-4DDB-AD4A-62E03F70B7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51" name="Text Box 1">
          <a:extLst>
            <a:ext uri="{FF2B5EF4-FFF2-40B4-BE49-F238E27FC236}">
              <a16:creationId xmlns:a16="http://schemas.microsoft.com/office/drawing/2014/main" id="{F1C9AB33-84AD-43CD-9F43-8D79A20E6AC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52" name="Text Box 1">
          <a:extLst>
            <a:ext uri="{FF2B5EF4-FFF2-40B4-BE49-F238E27FC236}">
              <a16:creationId xmlns:a16="http://schemas.microsoft.com/office/drawing/2014/main" id="{A341C20D-88D7-48C7-A2FD-C76D93F2AA2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53" name="Text Box 1">
          <a:extLst>
            <a:ext uri="{FF2B5EF4-FFF2-40B4-BE49-F238E27FC236}">
              <a16:creationId xmlns:a16="http://schemas.microsoft.com/office/drawing/2014/main" id="{41BCDF2E-DC74-46B7-A236-40F1C0615AF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54" name="Text Box 1">
          <a:extLst>
            <a:ext uri="{FF2B5EF4-FFF2-40B4-BE49-F238E27FC236}">
              <a16:creationId xmlns:a16="http://schemas.microsoft.com/office/drawing/2014/main" id="{FA8E3426-668E-4939-8FC2-24001791079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55" name="Text Box 1">
          <a:extLst>
            <a:ext uri="{FF2B5EF4-FFF2-40B4-BE49-F238E27FC236}">
              <a16:creationId xmlns:a16="http://schemas.microsoft.com/office/drawing/2014/main" id="{F9C403DD-F2B5-4FEC-9D1A-54D57F65076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56" name="Text Box 1">
          <a:extLst>
            <a:ext uri="{FF2B5EF4-FFF2-40B4-BE49-F238E27FC236}">
              <a16:creationId xmlns:a16="http://schemas.microsoft.com/office/drawing/2014/main" id="{D6FF3271-F42C-41BB-BD57-B9A9B3146C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57" name="Text Box 1">
          <a:extLst>
            <a:ext uri="{FF2B5EF4-FFF2-40B4-BE49-F238E27FC236}">
              <a16:creationId xmlns:a16="http://schemas.microsoft.com/office/drawing/2014/main" id="{AEDF9826-DE51-420B-8746-2A28BF2703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58" name="Text Box 1">
          <a:extLst>
            <a:ext uri="{FF2B5EF4-FFF2-40B4-BE49-F238E27FC236}">
              <a16:creationId xmlns:a16="http://schemas.microsoft.com/office/drawing/2014/main" id="{0C882E4B-F41B-4AC7-953E-3D8C0CF2332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59" name="Text Box 1">
          <a:extLst>
            <a:ext uri="{FF2B5EF4-FFF2-40B4-BE49-F238E27FC236}">
              <a16:creationId xmlns:a16="http://schemas.microsoft.com/office/drawing/2014/main" id="{2E9EDF7B-F2CF-4410-B3D4-70C67836DE6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60" name="Text Box 1">
          <a:extLst>
            <a:ext uri="{FF2B5EF4-FFF2-40B4-BE49-F238E27FC236}">
              <a16:creationId xmlns:a16="http://schemas.microsoft.com/office/drawing/2014/main" id="{6FB9B9FC-C6AD-429B-9F13-FF61D2FFCA6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61" name="Text Box 1">
          <a:extLst>
            <a:ext uri="{FF2B5EF4-FFF2-40B4-BE49-F238E27FC236}">
              <a16:creationId xmlns:a16="http://schemas.microsoft.com/office/drawing/2014/main" id="{FB8BDB6F-1660-4D1E-A113-B0C8EBB193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62" name="Text Box 1">
          <a:extLst>
            <a:ext uri="{FF2B5EF4-FFF2-40B4-BE49-F238E27FC236}">
              <a16:creationId xmlns:a16="http://schemas.microsoft.com/office/drawing/2014/main" id="{43738A0A-E054-44F4-8E5F-38B3D7E0B6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63" name="Text Box 1">
          <a:extLst>
            <a:ext uri="{FF2B5EF4-FFF2-40B4-BE49-F238E27FC236}">
              <a16:creationId xmlns:a16="http://schemas.microsoft.com/office/drawing/2014/main" id="{5C2E5B4E-5AA8-422C-B892-CB40B8FBC74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64" name="Text Box 1">
          <a:extLst>
            <a:ext uri="{FF2B5EF4-FFF2-40B4-BE49-F238E27FC236}">
              <a16:creationId xmlns:a16="http://schemas.microsoft.com/office/drawing/2014/main" id="{4BEFA0D6-5618-463A-9966-448B2F6B8A7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65" name="Text Box 1">
          <a:extLst>
            <a:ext uri="{FF2B5EF4-FFF2-40B4-BE49-F238E27FC236}">
              <a16:creationId xmlns:a16="http://schemas.microsoft.com/office/drawing/2014/main" id="{E0411478-5F61-4055-AAFF-2B85A40117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66" name="Text Box 1">
          <a:extLst>
            <a:ext uri="{FF2B5EF4-FFF2-40B4-BE49-F238E27FC236}">
              <a16:creationId xmlns:a16="http://schemas.microsoft.com/office/drawing/2014/main" id="{DB1FF34C-0646-402B-8EFE-FE98CF8E6A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67" name="Text Box 1">
          <a:extLst>
            <a:ext uri="{FF2B5EF4-FFF2-40B4-BE49-F238E27FC236}">
              <a16:creationId xmlns:a16="http://schemas.microsoft.com/office/drawing/2014/main" id="{AB59EAD2-0F56-47C4-A21D-884B8B5E081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68" name="Text Box 1">
          <a:extLst>
            <a:ext uri="{FF2B5EF4-FFF2-40B4-BE49-F238E27FC236}">
              <a16:creationId xmlns:a16="http://schemas.microsoft.com/office/drawing/2014/main" id="{BE6EC45B-7EC9-415C-991B-62EC4B26C38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69" name="Text Box 1">
          <a:extLst>
            <a:ext uri="{FF2B5EF4-FFF2-40B4-BE49-F238E27FC236}">
              <a16:creationId xmlns:a16="http://schemas.microsoft.com/office/drawing/2014/main" id="{6EF54A27-3F02-420F-B981-17F4A0ED71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70" name="Text Box 1">
          <a:extLst>
            <a:ext uri="{FF2B5EF4-FFF2-40B4-BE49-F238E27FC236}">
              <a16:creationId xmlns:a16="http://schemas.microsoft.com/office/drawing/2014/main" id="{2837F029-B566-45AC-84F9-9995BECD40B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71" name="Text Box 1">
          <a:extLst>
            <a:ext uri="{FF2B5EF4-FFF2-40B4-BE49-F238E27FC236}">
              <a16:creationId xmlns:a16="http://schemas.microsoft.com/office/drawing/2014/main" id="{BC2824DB-E4EA-48E4-9DC5-C4FB18DB7E4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72" name="Text Box 1">
          <a:extLst>
            <a:ext uri="{FF2B5EF4-FFF2-40B4-BE49-F238E27FC236}">
              <a16:creationId xmlns:a16="http://schemas.microsoft.com/office/drawing/2014/main" id="{D9DE2BA3-F66A-40DA-9760-25D66E49FB9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73" name="Text Box 1">
          <a:extLst>
            <a:ext uri="{FF2B5EF4-FFF2-40B4-BE49-F238E27FC236}">
              <a16:creationId xmlns:a16="http://schemas.microsoft.com/office/drawing/2014/main" id="{41CA309B-3095-42F0-8E66-EC4415530C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74" name="Text Box 1">
          <a:extLst>
            <a:ext uri="{FF2B5EF4-FFF2-40B4-BE49-F238E27FC236}">
              <a16:creationId xmlns:a16="http://schemas.microsoft.com/office/drawing/2014/main" id="{DB4E7431-4B37-4F27-BEDE-517E1C3A509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75" name="Text Box 1">
          <a:extLst>
            <a:ext uri="{FF2B5EF4-FFF2-40B4-BE49-F238E27FC236}">
              <a16:creationId xmlns:a16="http://schemas.microsoft.com/office/drawing/2014/main" id="{F861F1DF-D685-4082-A6E3-46E4F96263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76" name="Text Box 1">
          <a:extLst>
            <a:ext uri="{FF2B5EF4-FFF2-40B4-BE49-F238E27FC236}">
              <a16:creationId xmlns:a16="http://schemas.microsoft.com/office/drawing/2014/main" id="{19DC6431-DF95-4D56-8F26-835EB66AA0B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77" name="Text Box 1">
          <a:extLst>
            <a:ext uri="{FF2B5EF4-FFF2-40B4-BE49-F238E27FC236}">
              <a16:creationId xmlns:a16="http://schemas.microsoft.com/office/drawing/2014/main" id="{99178770-F007-48ED-8BF8-4ED28F2659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78" name="Text Box 1">
          <a:extLst>
            <a:ext uri="{FF2B5EF4-FFF2-40B4-BE49-F238E27FC236}">
              <a16:creationId xmlns:a16="http://schemas.microsoft.com/office/drawing/2014/main" id="{64721C9C-48B5-4D8A-8298-A326F16C63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79" name="Text Box 1">
          <a:extLst>
            <a:ext uri="{FF2B5EF4-FFF2-40B4-BE49-F238E27FC236}">
              <a16:creationId xmlns:a16="http://schemas.microsoft.com/office/drawing/2014/main" id="{531AE152-2DAB-4FAC-AE4B-8F57A7BEE8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80" name="Text Box 1">
          <a:extLst>
            <a:ext uri="{FF2B5EF4-FFF2-40B4-BE49-F238E27FC236}">
              <a16:creationId xmlns:a16="http://schemas.microsoft.com/office/drawing/2014/main" id="{8E4B49A5-3C4D-4257-A3FD-B3AE2395B45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81" name="Text Box 1">
          <a:extLst>
            <a:ext uri="{FF2B5EF4-FFF2-40B4-BE49-F238E27FC236}">
              <a16:creationId xmlns:a16="http://schemas.microsoft.com/office/drawing/2014/main" id="{10380998-AC92-43F2-AA08-9982E5547C3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82" name="Text Box 1">
          <a:extLst>
            <a:ext uri="{FF2B5EF4-FFF2-40B4-BE49-F238E27FC236}">
              <a16:creationId xmlns:a16="http://schemas.microsoft.com/office/drawing/2014/main" id="{927D018C-41E9-423F-B522-12A37905E53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83" name="Text Box 1">
          <a:extLst>
            <a:ext uri="{FF2B5EF4-FFF2-40B4-BE49-F238E27FC236}">
              <a16:creationId xmlns:a16="http://schemas.microsoft.com/office/drawing/2014/main" id="{62770D3A-DFEF-4408-BA7A-00B2F71180F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84" name="Text Box 1">
          <a:extLst>
            <a:ext uri="{FF2B5EF4-FFF2-40B4-BE49-F238E27FC236}">
              <a16:creationId xmlns:a16="http://schemas.microsoft.com/office/drawing/2014/main" id="{732EB8C0-769E-480B-92BB-A2E598DF01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4985" name="Text Box 1">
          <a:extLst>
            <a:ext uri="{FF2B5EF4-FFF2-40B4-BE49-F238E27FC236}">
              <a16:creationId xmlns:a16="http://schemas.microsoft.com/office/drawing/2014/main" id="{EB6CA33F-1848-4A21-83D1-12A792D37B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86" name="Text Box 1">
          <a:extLst>
            <a:ext uri="{FF2B5EF4-FFF2-40B4-BE49-F238E27FC236}">
              <a16:creationId xmlns:a16="http://schemas.microsoft.com/office/drawing/2014/main" id="{DACF3AD0-4AC4-4740-B8A4-673D91494CB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87" name="Text Box 1">
          <a:extLst>
            <a:ext uri="{FF2B5EF4-FFF2-40B4-BE49-F238E27FC236}">
              <a16:creationId xmlns:a16="http://schemas.microsoft.com/office/drawing/2014/main" id="{785C16C1-1852-4FC5-B1C2-16D3FF8CC2D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88" name="Text Box 1">
          <a:extLst>
            <a:ext uri="{FF2B5EF4-FFF2-40B4-BE49-F238E27FC236}">
              <a16:creationId xmlns:a16="http://schemas.microsoft.com/office/drawing/2014/main" id="{66367B6C-A0DD-44DB-B6E4-173CA861566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89" name="Text Box 1">
          <a:extLst>
            <a:ext uri="{FF2B5EF4-FFF2-40B4-BE49-F238E27FC236}">
              <a16:creationId xmlns:a16="http://schemas.microsoft.com/office/drawing/2014/main" id="{A59756E7-084B-40BC-B1B8-C17CFDA6D36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90" name="Text Box 1">
          <a:extLst>
            <a:ext uri="{FF2B5EF4-FFF2-40B4-BE49-F238E27FC236}">
              <a16:creationId xmlns:a16="http://schemas.microsoft.com/office/drawing/2014/main" id="{E812C4F9-A1E7-4689-9491-D095666D2F1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91" name="Text Box 1">
          <a:extLst>
            <a:ext uri="{FF2B5EF4-FFF2-40B4-BE49-F238E27FC236}">
              <a16:creationId xmlns:a16="http://schemas.microsoft.com/office/drawing/2014/main" id="{02766A1B-7FC6-4545-90CC-A9EA3835798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92" name="Text Box 1">
          <a:extLst>
            <a:ext uri="{FF2B5EF4-FFF2-40B4-BE49-F238E27FC236}">
              <a16:creationId xmlns:a16="http://schemas.microsoft.com/office/drawing/2014/main" id="{748BA561-C7EC-4208-81BD-F46CDB85A2C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93" name="Text Box 1">
          <a:extLst>
            <a:ext uri="{FF2B5EF4-FFF2-40B4-BE49-F238E27FC236}">
              <a16:creationId xmlns:a16="http://schemas.microsoft.com/office/drawing/2014/main" id="{BCC72C3F-204F-4D27-B668-26ADF151EFB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94" name="Text Box 1">
          <a:extLst>
            <a:ext uri="{FF2B5EF4-FFF2-40B4-BE49-F238E27FC236}">
              <a16:creationId xmlns:a16="http://schemas.microsoft.com/office/drawing/2014/main" id="{695BE5CC-06A3-4BB2-B7A4-480ECB84CB9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95" name="Text Box 1">
          <a:extLst>
            <a:ext uri="{FF2B5EF4-FFF2-40B4-BE49-F238E27FC236}">
              <a16:creationId xmlns:a16="http://schemas.microsoft.com/office/drawing/2014/main" id="{C4DF3E30-D76D-4B1E-9FFD-F0B06B0783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4996" name="Text Box 1">
          <a:extLst>
            <a:ext uri="{FF2B5EF4-FFF2-40B4-BE49-F238E27FC236}">
              <a16:creationId xmlns:a16="http://schemas.microsoft.com/office/drawing/2014/main" id="{0CBC80EC-CA15-4031-A91D-9AAA81308A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4997" name="Text Box 1">
          <a:extLst>
            <a:ext uri="{FF2B5EF4-FFF2-40B4-BE49-F238E27FC236}">
              <a16:creationId xmlns:a16="http://schemas.microsoft.com/office/drawing/2014/main" id="{F398FD08-E2C3-483D-942F-FDBAFD882E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98" name="Text Box 1">
          <a:extLst>
            <a:ext uri="{FF2B5EF4-FFF2-40B4-BE49-F238E27FC236}">
              <a16:creationId xmlns:a16="http://schemas.microsoft.com/office/drawing/2014/main" id="{737C9526-45E1-41DC-BF5E-AB5ACC93AAE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4999" name="Text Box 1">
          <a:extLst>
            <a:ext uri="{FF2B5EF4-FFF2-40B4-BE49-F238E27FC236}">
              <a16:creationId xmlns:a16="http://schemas.microsoft.com/office/drawing/2014/main" id="{51019B40-78C3-4E51-8C92-AFA08CEE18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0" name="Text Box 1">
          <a:extLst>
            <a:ext uri="{FF2B5EF4-FFF2-40B4-BE49-F238E27FC236}">
              <a16:creationId xmlns:a16="http://schemas.microsoft.com/office/drawing/2014/main" id="{194D6B6E-ABC8-4F95-8EBC-B2C804A57D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1" name="Text Box 1">
          <a:extLst>
            <a:ext uri="{FF2B5EF4-FFF2-40B4-BE49-F238E27FC236}">
              <a16:creationId xmlns:a16="http://schemas.microsoft.com/office/drawing/2014/main" id="{EBDF9FC0-DF13-4526-9FAD-832B8D04374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02" name="Text Box 1">
          <a:extLst>
            <a:ext uri="{FF2B5EF4-FFF2-40B4-BE49-F238E27FC236}">
              <a16:creationId xmlns:a16="http://schemas.microsoft.com/office/drawing/2014/main" id="{14701A53-3D67-46E8-A8DA-BCFC05C6A19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03" name="Text Box 1">
          <a:extLst>
            <a:ext uri="{FF2B5EF4-FFF2-40B4-BE49-F238E27FC236}">
              <a16:creationId xmlns:a16="http://schemas.microsoft.com/office/drawing/2014/main" id="{BC15026E-CD5F-43A6-B479-64AE529624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04" name="Text Box 1">
          <a:extLst>
            <a:ext uri="{FF2B5EF4-FFF2-40B4-BE49-F238E27FC236}">
              <a16:creationId xmlns:a16="http://schemas.microsoft.com/office/drawing/2014/main" id="{79306F99-804B-4DF3-9CB0-32988039A8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05" name="Text Box 1">
          <a:extLst>
            <a:ext uri="{FF2B5EF4-FFF2-40B4-BE49-F238E27FC236}">
              <a16:creationId xmlns:a16="http://schemas.microsoft.com/office/drawing/2014/main" id="{FAE51E05-6D79-4E77-A3B3-AEDEDD2B865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6" name="Text Box 1">
          <a:extLst>
            <a:ext uri="{FF2B5EF4-FFF2-40B4-BE49-F238E27FC236}">
              <a16:creationId xmlns:a16="http://schemas.microsoft.com/office/drawing/2014/main" id="{9533E57E-4795-4A93-9245-3B0E3316B2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7" name="Text Box 1">
          <a:extLst>
            <a:ext uri="{FF2B5EF4-FFF2-40B4-BE49-F238E27FC236}">
              <a16:creationId xmlns:a16="http://schemas.microsoft.com/office/drawing/2014/main" id="{62C87F2B-800C-406B-824E-BCFEE39E50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8" name="Text Box 1">
          <a:extLst>
            <a:ext uri="{FF2B5EF4-FFF2-40B4-BE49-F238E27FC236}">
              <a16:creationId xmlns:a16="http://schemas.microsoft.com/office/drawing/2014/main" id="{6E17FDF0-230A-4DE9-8936-FC993B3AED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09" name="Text Box 1">
          <a:extLst>
            <a:ext uri="{FF2B5EF4-FFF2-40B4-BE49-F238E27FC236}">
              <a16:creationId xmlns:a16="http://schemas.microsoft.com/office/drawing/2014/main" id="{A04E5FEA-7D99-4A57-A7A3-D91D7BB2361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0" name="Text Box 1">
          <a:extLst>
            <a:ext uri="{FF2B5EF4-FFF2-40B4-BE49-F238E27FC236}">
              <a16:creationId xmlns:a16="http://schemas.microsoft.com/office/drawing/2014/main" id="{54FD2588-058D-45C0-B535-58AB1105A5A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1" name="Text Box 1">
          <a:extLst>
            <a:ext uri="{FF2B5EF4-FFF2-40B4-BE49-F238E27FC236}">
              <a16:creationId xmlns:a16="http://schemas.microsoft.com/office/drawing/2014/main" id="{E794536B-A7FA-4DBD-A69F-DF6F240AEBD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2" name="Text Box 1">
          <a:extLst>
            <a:ext uri="{FF2B5EF4-FFF2-40B4-BE49-F238E27FC236}">
              <a16:creationId xmlns:a16="http://schemas.microsoft.com/office/drawing/2014/main" id="{F4D50F89-CDCC-4A47-B498-D91DC96AB1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3" name="Text Box 1">
          <a:extLst>
            <a:ext uri="{FF2B5EF4-FFF2-40B4-BE49-F238E27FC236}">
              <a16:creationId xmlns:a16="http://schemas.microsoft.com/office/drawing/2014/main" id="{22C4EEBB-367A-4B40-B274-2D2FA9B655C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4" name="Text Box 1">
          <a:extLst>
            <a:ext uri="{FF2B5EF4-FFF2-40B4-BE49-F238E27FC236}">
              <a16:creationId xmlns:a16="http://schemas.microsoft.com/office/drawing/2014/main" id="{E334C150-21F0-48FA-AF36-32A4C5674BA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5" name="Text Box 1">
          <a:extLst>
            <a:ext uri="{FF2B5EF4-FFF2-40B4-BE49-F238E27FC236}">
              <a16:creationId xmlns:a16="http://schemas.microsoft.com/office/drawing/2014/main" id="{A49F7DD1-4051-4EA4-AB44-F8DB448C8D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6" name="Text Box 1">
          <a:extLst>
            <a:ext uri="{FF2B5EF4-FFF2-40B4-BE49-F238E27FC236}">
              <a16:creationId xmlns:a16="http://schemas.microsoft.com/office/drawing/2014/main" id="{05828775-4390-4D26-95C4-3BF32A3D481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7" name="Text Box 1">
          <a:extLst>
            <a:ext uri="{FF2B5EF4-FFF2-40B4-BE49-F238E27FC236}">
              <a16:creationId xmlns:a16="http://schemas.microsoft.com/office/drawing/2014/main" id="{0F2D1C25-2175-4469-82A6-7D957BB3D69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8" name="Text Box 1">
          <a:extLst>
            <a:ext uri="{FF2B5EF4-FFF2-40B4-BE49-F238E27FC236}">
              <a16:creationId xmlns:a16="http://schemas.microsoft.com/office/drawing/2014/main" id="{E7A671D8-4C89-4880-8015-007A2D40A0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2B0F5E82-145F-404D-81A6-75618287638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0" name="Text Box 1">
          <a:extLst>
            <a:ext uri="{FF2B5EF4-FFF2-40B4-BE49-F238E27FC236}">
              <a16:creationId xmlns:a16="http://schemas.microsoft.com/office/drawing/2014/main" id="{AE885F7D-E7CC-45BF-80A5-79D82C6BBC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1" name="Text Box 1">
          <a:extLst>
            <a:ext uri="{FF2B5EF4-FFF2-40B4-BE49-F238E27FC236}">
              <a16:creationId xmlns:a16="http://schemas.microsoft.com/office/drawing/2014/main" id="{CB810A1A-775F-4E6F-A005-B3584A37DB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2" name="Text Box 1">
          <a:extLst>
            <a:ext uri="{FF2B5EF4-FFF2-40B4-BE49-F238E27FC236}">
              <a16:creationId xmlns:a16="http://schemas.microsoft.com/office/drawing/2014/main" id="{F84971AA-C310-45EE-99D0-2FEDAF62CD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3" name="Text Box 1">
          <a:extLst>
            <a:ext uri="{FF2B5EF4-FFF2-40B4-BE49-F238E27FC236}">
              <a16:creationId xmlns:a16="http://schemas.microsoft.com/office/drawing/2014/main" id="{7C2DEAD4-FFAB-4B28-9530-347B6C8A156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4" name="Text Box 1">
          <a:extLst>
            <a:ext uri="{FF2B5EF4-FFF2-40B4-BE49-F238E27FC236}">
              <a16:creationId xmlns:a16="http://schemas.microsoft.com/office/drawing/2014/main" id="{AB16C873-17EF-42BE-89B8-97171C1278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25" name="Text Box 1">
          <a:extLst>
            <a:ext uri="{FF2B5EF4-FFF2-40B4-BE49-F238E27FC236}">
              <a16:creationId xmlns:a16="http://schemas.microsoft.com/office/drawing/2014/main" id="{A52FD6BD-C262-4624-849F-0C811E8DEF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26" name="Text Box 1">
          <a:extLst>
            <a:ext uri="{FF2B5EF4-FFF2-40B4-BE49-F238E27FC236}">
              <a16:creationId xmlns:a16="http://schemas.microsoft.com/office/drawing/2014/main" id="{CE72BD05-EE1A-4DDD-85E2-933C5B2B533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27" name="Text Box 1">
          <a:extLst>
            <a:ext uri="{FF2B5EF4-FFF2-40B4-BE49-F238E27FC236}">
              <a16:creationId xmlns:a16="http://schemas.microsoft.com/office/drawing/2014/main" id="{40BCE410-F363-4571-9076-65FE1EA0430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28" name="Text Box 1">
          <a:extLst>
            <a:ext uri="{FF2B5EF4-FFF2-40B4-BE49-F238E27FC236}">
              <a16:creationId xmlns:a16="http://schemas.microsoft.com/office/drawing/2014/main" id="{CDE43820-F673-44D6-A78C-4CD57CA8EB7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29" name="Text Box 1">
          <a:extLst>
            <a:ext uri="{FF2B5EF4-FFF2-40B4-BE49-F238E27FC236}">
              <a16:creationId xmlns:a16="http://schemas.microsoft.com/office/drawing/2014/main" id="{F7FB3C5C-EFFC-4059-9367-B2734B8BF3F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0" name="Text Box 1">
          <a:extLst>
            <a:ext uri="{FF2B5EF4-FFF2-40B4-BE49-F238E27FC236}">
              <a16:creationId xmlns:a16="http://schemas.microsoft.com/office/drawing/2014/main" id="{4C8ED412-1310-4C92-8F1E-8A1B210ED5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1" name="Text Box 1">
          <a:extLst>
            <a:ext uri="{FF2B5EF4-FFF2-40B4-BE49-F238E27FC236}">
              <a16:creationId xmlns:a16="http://schemas.microsoft.com/office/drawing/2014/main" id="{850E758C-0F17-4644-8091-C216FDE97B7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2" name="Text Box 1">
          <a:extLst>
            <a:ext uri="{FF2B5EF4-FFF2-40B4-BE49-F238E27FC236}">
              <a16:creationId xmlns:a16="http://schemas.microsoft.com/office/drawing/2014/main" id="{49EAF23D-1B5D-4F00-9BF7-319ABF21FF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3" name="Text Box 1">
          <a:extLst>
            <a:ext uri="{FF2B5EF4-FFF2-40B4-BE49-F238E27FC236}">
              <a16:creationId xmlns:a16="http://schemas.microsoft.com/office/drawing/2014/main" id="{51563822-FF89-45A1-BFC4-1B80973341E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34" name="Text Box 1">
          <a:extLst>
            <a:ext uri="{FF2B5EF4-FFF2-40B4-BE49-F238E27FC236}">
              <a16:creationId xmlns:a16="http://schemas.microsoft.com/office/drawing/2014/main" id="{56C479DE-6EF6-494C-9454-83120E347E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35" name="Text Box 1">
          <a:extLst>
            <a:ext uri="{FF2B5EF4-FFF2-40B4-BE49-F238E27FC236}">
              <a16:creationId xmlns:a16="http://schemas.microsoft.com/office/drawing/2014/main" id="{F4CDC575-5824-4EC9-A538-7DA1A9D60D9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36" name="Text Box 1">
          <a:extLst>
            <a:ext uri="{FF2B5EF4-FFF2-40B4-BE49-F238E27FC236}">
              <a16:creationId xmlns:a16="http://schemas.microsoft.com/office/drawing/2014/main" id="{79DB4CAC-617A-46D9-BFD3-8035854B66C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37" name="Text Box 1">
          <a:extLst>
            <a:ext uri="{FF2B5EF4-FFF2-40B4-BE49-F238E27FC236}">
              <a16:creationId xmlns:a16="http://schemas.microsoft.com/office/drawing/2014/main" id="{A2CCAE1F-8FB6-4C51-AF01-A06B71CD912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8" name="Text Box 1">
          <a:extLst>
            <a:ext uri="{FF2B5EF4-FFF2-40B4-BE49-F238E27FC236}">
              <a16:creationId xmlns:a16="http://schemas.microsoft.com/office/drawing/2014/main" id="{AA411340-4F30-4F2F-BF1A-52CBCB6A2AF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39" name="Text Box 1">
          <a:extLst>
            <a:ext uri="{FF2B5EF4-FFF2-40B4-BE49-F238E27FC236}">
              <a16:creationId xmlns:a16="http://schemas.microsoft.com/office/drawing/2014/main" id="{210F2350-1859-43E9-B198-53DA1EBCA8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0" name="Text Box 1">
          <a:extLst>
            <a:ext uri="{FF2B5EF4-FFF2-40B4-BE49-F238E27FC236}">
              <a16:creationId xmlns:a16="http://schemas.microsoft.com/office/drawing/2014/main" id="{C4FF7517-B678-41A0-B121-A893CB15FC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1" name="Text Box 1">
          <a:extLst>
            <a:ext uri="{FF2B5EF4-FFF2-40B4-BE49-F238E27FC236}">
              <a16:creationId xmlns:a16="http://schemas.microsoft.com/office/drawing/2014/main" id="{1242C3FF-5A34-40DF-9671-C893041E9FB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42" name="Text Box 1">
          <a:extLst>
            <a:ext uri="{FF2B5EF4-FFF2-40B4-BE49-F238E27FC236}">
              <a16:creationId xmlns:a16="http://schemas.microsoft.com/office/drawing/2014/main" id="{27A418D5-2BFD-404D-B661-2D50AD7B974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43" name="Text Box 1">
          <a:extLst>
            <a:ext uri="{FF2B5EF4-FFF2-40B4-BE49-F238E27FC236}">
              <a16:creationId xmlns:a16="http://schemas.microsoft.com/office/drawing/2014/main" id="{49DAB7FF-6B9E-44E3-8818-72A4F2D4C2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44" name="Text Box 1">
          <a:extLst>
            <a:ext uri="{FF2B5EF4-FFF2-40B4-BE49-F238E27FC236}">
              <a16:creationId xmlns:a16="http://schemas.microsoft.com/office/drawing/2014/main" id="{F38D841F-3D77-48B5-98A8-6FB347F568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45" name="Text Box 1">
          <a:extLst>
            <a:ext uri="{FF2B5EF4-FFF2-40B4-BE49-F238E27FC236}">
              <a16:creationId xmlns:a16="http://schemas.microsoft.com/office/drawing/2014/main" id="{138589E8-7464-4925-BFED-E083DA4F89C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6" name="Text Box 1">
          <a:extLst>
            <a:ext uri="{FF2B5EF4-FFF2-40B4-BE49-F238E27FC236}">
              <a16:creationId xmlns:a16="http://schemas.microsoft.com/office/drawing/2014/main" id="{205B29CA-8717-456E-975D-5D8E3EADA3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7" name="Text Box 1">
          <a:extLst>
            <a:ext uri="{FF2B5EF4-FFF2-40B4-BE49-F238E27FC236}">
              <a16:creationId xmlns:a16="http://schemas.microsoft.com/office/drawing/2014/main" id="{B7DF5A5C-570A-4CAD-8664-34961502D77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8" name="Text Box 1">
          <a:extLst>
            <a:ext uri="{FF2B5EF4-FFF2-40B4-BE49-F238E27FC236}">
              <a16:creationId xmlns:a16="http://schemas.microsoft.com/office/drawing/2014/main" id="{269FC65B-59C5-4743-A940-84BB8F800BC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49" name="Text Box 1">
          <a:extLst>
            <a:ext uri="{FF2B5EF4-FFF2-40B4-BE49-F238E27FC236}">
              <a16:creationId xmlns:a16="http://schemas.microsoft.com/office/drawing/2014/main" id="{3C1B36A3-F3C5-42C3-ADEB-D7EE8E85227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50" name="Text Box 1">
          <a:extLst>
            <a:ext uri="{FF2B5EF4-FFF2-40B4-BE49-F238E27FC236}">
              <a16:creationId xmlns:a16="http://schemas.microsoft.com/office/drawing/2014/main" id="{49388D11-F72F-418C-94BD-7967FC26E27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51" name="Text Box 1">
          <a:extLst>
            <a:ext uri="{FF2B5EF4-FFF2-40B4-BE49-F238E27FC236}">
              <a16:creationId xmlns:a16="http://schemas.microsoft.com/office/drawing/2014/main" id="{6E24F4EB-97AB-48AA-85E2-C99D0BEF40A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52" name="Text Box 1">
          <a:extLst>
            <a:ext uri="{FF2B5EF4-FFF2-40B4-BE49-F238E27FC236}">
              <a16:creationId xmlns:a16="http://schemas.microsoft.com/office/drawing/2014/main" id="{16261022-AC8D-4359-8407-508F4779C50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53" name="Text Box 1">
          <a:extLst>
            <a:ext uri="{FF2B5EF4-FFF2-40B4-BE49-F238E27FC236}">
              <a16:creationId xmlns:a16="http://schemas.microsoft.com/office/drawing/2014/main" id="{84901B32-F377-4FE3-8E86-A263F290EE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54" name="Text Box 1">
          <a:extLst>
            <a:ext uri="{FF2B5EF4-FFF2-40B4-BE49-F238E27FC236}">
              <a16:creationId xmlns:a16="http://schemas.microsoft.com/office/drawing/2014/main" id="{6E8AD877-4950-4152-BA90-29C6800A779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55" name="Text Box 1">
          <a:extLst>
            <a:ext uri="{FF2B5EF4-FFF2-40B4-BE49-F238E27FC236}">
              <a16:creationId xmlns:a16="http://schemas.microsoft.com/office/drawing/2014/main" id="{FAEA7347-A502-4AE6-9CC2-98A17D7E3B2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56" name="Text Box 1">
          <a:extLst>
            <a:ext uri="{FF2B5EF4-FFF2-40B4-BE49-F238E27FC236}">
              <a16:creationId xmlns:a16="http://schemas.microsoft.com/office/drawing/2014/main" id="{A0D88C1D-5E5B-41AD-97BB-B07B62E80A9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57" name="Text Box 1">
          <a:extLst>
            <a:ext uri="{FF2B5EF4-FFF2-40B4-BE49-F238E27FC236}">
              <a16:creationId xmlns:a16="http://schemas.microsoft.com/office/drawing/2014/main" id="{5B5F5A86-9709-487B-B526-E4B792DF9AF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58" name="Text Box 1">
          <a:extLst>
            <a:ext uri="{FF2B5EF4-FFF2-40B4-BE49-F238E27FC236}">
              <a16:creationId xmlns:a16="http://schemas.microsoft.com/office/drawing/2014/main" id="{3F32AE6A-00EA-43B4-8B50-E1FF58F938E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59" name="Text Box 1">
          <a:extLst>
            <a:ext uri="{FF2B5EF4-FFF2-40B4-BE49-F238E27FC236}">
              <a16:creationId xmlns:a16="http://schemas.microsoft.com/office/drawing/2014/main" id="{51F2F73B-92C2-41FB-9011-59B54FBEFA0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60" name="Text Box 1">
          <a:extLst>
            <a:ext uri="{FF2B5EF4-FFF2-40B4-BE49-F238E27FC236}">
              <a16:creationId xmlns:a16="http://schemas.microsoft.com/office/drawing/2014/main" id="{83F63D14-9AB7-48F6-A2E4-FB533903DCF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61" name="Text Box 1">
          <a:extLst>
            <a:ext uri="{FF2B5EF4-FFF2-40B4-BE49-F238E27FC236}">
              <a16:creationId xmlns:a16="http://schemas.microsoft.com/office/drawing/2014/main" id="{D9D66CF6-2E05-4B39-8284-84C127D1D6C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2" name="Text Box 1">
          <a:extLst>
            <a:ext uri="{FF2B5EF4-FFF2-40B4-BE49-F238E27FC236}">
              <a16:creationId xmlns:a16="http://schemas.microsoft.com/office/drawing/2014/main" id="{8908A45B-9D57-4E65-9798-130DD090C6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3" name="Text Box 1">
          <a:extLst>
            <a:ext uri="{FF2B5EF4-FFF2-40B4-BE49-F238E27FC236}">
              <a16:creationId xmlns:a16="http://schemas.microsoft.com/office/drawing/2014/main" id="{20FE002F-EB9A-4DB9-A77E-48870253D8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4" name="Text Box 1">
          <a:extLst>
            <a:ext uri="{FF2B5EF4-FFF2-40B4-BE49-F238E27FC236}">
              <a16:creationId xmlns:a16="http://schemas.microsoft.com/office/drawing/2014/main" id="{3CE6DAFD-40D6-423D-9BCE-F3825D60057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5" name="Text Box 1">
          <a:extLst>
            <a:ext uri="{FF2B5EF4-FFF2-40B4-BE49-F238E27FC236}">
              <a16:creationId xmlns:a16="http://schemas.microsoft.com/office/drawing/2014/main" id="{F7DC0A45-FA53-4935-B345-C314361E1A7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66" name="Text Box 1">
          <a:extLst>
            <a:ext uri="{FF2B5EF4-FFF2-40B4-BE49-F238E27FC236}">
              <a16:creationId xmlns:a16="http://schemas.microsoft.com/office/drawing/2014/main" id="{E92E0193-8FE1-4927-ADCA-4514941011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7" name="Text Box 1">
          <a:extLst>
            <a:ext uri="{FF2B5EF4-FFF2-40B4-BE49-F238E27FC236}">
              <a16:creationId xmlns:a16="http://schemas.microsoft.com/office/drawing/2014/main" id="{0B06019D-2218-4D9C-A077-4F3178F46E4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68" name="Text Box 1">
          <a:extLst>
            <a:ext uri="{FF2B5EF4-FFF2-40B4-BE49-F238E27FC236}">
              <a16:creationId xmlns:a16="http://schemas.microsoft.com/office/drawing/2014/main" id="{8A12F466-4D1C-4CBD-841A-55006D97008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69" name="Text Box 1">
          <a:extLst>
            <a:ext uri="{FF2B5EF4-FFF2-40B4-BE49-F238E27FC236}">
              <a16:creationId xmlns:a16="http://schemas.microsoft.com/office/drawing/2014/main" id="{6483026C-6EC1-4452-B641-B4D6D05D33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070" name="Text Box 1">
          <a:extLst>
            <a:ext uri="{FF2B5EF4-FFF2-40B4-BE49-F238E27FC236}">
              <a16:creationId xmlns:a16="http://schemas.microsoft.com/office/drawing/2014/main" id="{1BEE1CC2-E8A6-48C0-BE38-47B56DAB654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071" name="Text Box 1">
          <a:extLst>
            <a:ext uri="{FF2B5EF4-FFF2-40B4-BE49-F238E27FC236}">
              <a16:creationId xmlns:a16="http://schemas.microsoft.com/office/drawing/2014/main" id="{3DFCFC65-E681-411B-BD26-6DBADB3D752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072" name="Text Box 1">
          <a:extLst>
            <a:ext uri="{FF2B5EF4-FFF2-40B4-BE49-F238E27FC236}">
              <a16:creationId xmlns:a16="http://schemas.microsoft.com/office/drawing/2014/main" id="{E55D97CC-9F40-466A-8321-75DAEB09EB4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073" name="Text Box 1">
          <a:extLst>
            <a:ext uri="{FF2B5EF4-FFF2-40B4-BE49-F238E27FC236}">
              <a16:creationId xmlns:a16="http://schemas.microsoft.com/office/drawing/2014/main" id="{CADD092E-7B8A-4FEA-81A9-7826130CEC8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74" name="Text Box 1">
          <a:extLst>
            <a:ext uri="{FF2B5EF4-FFF2-40B4-BE49-F238E27FC236}">
              <a16:creationId xmlns:a16="http://schemas.microsoft.com/office/drawing/2014/main" id="{3D81FFD5-DC9B-4D52-9AE5-FFCC92A8451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75" name="Text Box 1">
          <a:extLst>
            <a:ext uri="{FF2B5EF4-FFF2-40B4-BE49-F238E27FC236}">
              <a16:creationId xmlns:a16="http://schemas.microsoft.com/office/drawing/2014/main" id="{28CCF3C7-1824-4AC4-B45E-8107B726318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76" name="Text Box 1">
          <a:extLst>
            <a:ext uri="{FF2B5EF4-FFF2-40B4-BE49-F238E27FC236}">
              <a16:creationId xmlns:a16="http://schemas.microsoft.com/office/drawing/2014/main" id="{348BAB84-0D81-4002-A060-26607472C60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77" name="Text Box 1">
          <a:extLst>
            <a:ext uri="{FF2B5EF4-FFF2-40B4-BE49-F238E27FC236}">
              <a16:creationId xmlns:a16="http://schemas.microsoft.com/office/drawing/2014/main" id="{9CBF356B-0123-450F-ACEF-F4DE2417DF5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78" name="Text Box 1">
          <a:extLst>
            <a:ext uri="{FF2B5EF4-FFF2-40B4-BE49-F238E27FC236}">
              <a16:creationId xmlns:a16="http://schemas.microsoft.com/office/drawing/2014/main" id="{8954FC47-91BF-4FD5-97C6-12D0BDE3DD6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79" name="Text Box 1">
          <a:extLst>
            <a:ext uri="{FF2B5EF4-FFF2-40B4-BE49-F238E27FC236}">
              <a16:creationId xmlns:a16="http://schemas.microsoft.com/office/drawing/2014/main" id="{8AD87DA4-5F2C-4AAC-861F-9023314234C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80" name="Text Box 1">
          <a:extLst>
            <a:ext uri="{FF2B5EF4-FFF2-40B4-BE49-F238E27FC236}">
              <a16:creationId xmlns:a16="http://schemas.microsoft.com/office/drawing/2014/main" id="{F831FAD9-A073-4C20-A313-CDFD258C816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81" name="Text Box 1">
          <a:extLst>
            <a:ext uri="{FF2B5EF4-FFF2-40B4-BE49-F238E27FC236}">
              <a16:creationId xmlns:a16="http://schemas.microsoft.com/office/drawing/2014/main" id="{713F4879-C40D-4EBA-BD01-2B105DCB0FC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82" name="Text Box 1">
          <a:extLst>
            <a:ext uri="{FF2B5EF4-FFF2-40B4-BE49-F238E27FC236}">
              <a16:creationId xmlns:a16="http://schemas.microsoft.com/office/drawing/2014/main" id="{0C6AB659-0385-4494-B738-B7E87A1078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83" name="Text Box 1">
          <a:extLst>
            <a:ext uri="{FF2B5EF4-FFF2-40B4-BE49-F238E27FC236}">
              <a16:creationId xmlns:a16="http://schemas.microsoft.com/office/drawing/2014/main" id="{42E60791-18D3-42EE-9E9A-CD87009BDB1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84" name="Text Box 1">
          <a:extLst>
            <a:ext uri="{FF2B5EF4-FFF2-40B4-BE49-F238E27FC236}">
              <a16:creationId xmlns:a16="http://schemas.microsoft.com/office/drawing/2014/main" id="{AC9D281E-2D8D-4AEA-9086-01485F59800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85" name="Text Box 1">
          <a:extLst>
            <a:ext uri="{FF2B5EF4-FFF2-40B4-BE49-F238E27FC236}">
              <a16:creationId xmlns:a16="http://schemas.microsoft.com/office/drawing/2014/main" id="{D00BA941-9B67-44FE-A194-CFFE6308A7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86" name="Text Box 1">
          <a:extLst>
            <a:ext uri="{FF2B5EF4-FFF2-40B4-BE49-F238E27FC236}">
              <a16:creationId xmlns:a16="http://schemas.microsoft.com/office/drawing/2014/main" id="{67FD7816-A7BC-46B5-97D9-367079774DF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87" name="Text Box 1">
          <a:extLst>
            <a:ext uri="{FF2B5EF4-FFF2-40B4-BE49-F238E27FC236}">
              <a16:creationId xmlns:a16="http://schemas.microsoft.com/office/drawing/2014/main" id="{A2C45416-71F1-4800-A178-C46F523560B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88" name="Text Box 1">
          <a:extLst>
            <a:ext uri="{FF2B5EF4-FFF2-40B4-BE49-F238E27FC236}">
              <a16:creationId xmlns:a16="http://schemas.microsoft.com/office/drawing/2014/main" id="{A18F52EC-D9DF-42B9-B195-E068F1C203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89" name="Text Box 1">
          <a:extLst>
            <a:ext uri="{FF2B5EF4-FFF2-40B4-BE49-F238E27FC236}">
              <a16:creationId xmlns:a16="http://schemas.microsoft.com/office/drawing/2014/main" id="{9B60BFCC-AC97-430C-9608-77A700925C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90" name="Text Box 1">
          <a:extLst>
            <a:ext uri="{FF2B5EF4-FFF2-40B4-BE49-F238E27FC236}">
              <a16:creationId xmlns:a16="http://schemas.microsoft.com/office/drawing/2014/main" id="{445AE804-63C5-4DB2-8BE4-DB7E3A647F2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91" name="Text Box 1">
          <a:extLst>
            <a:ext uri="{FF2B5EF4-FFF2-40B4-BE49-F238E27FC236}">
              <a16:creationId xmlns:a16="http://schemas.microsoft.com/office/drawing/2014/main" id="{4D00118A-86C6-4933-BA91-61688AF6BD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092" name="Text Box 1">
          <a:extLst>
            <a:ext uri="{FF2B5EF4-FFF2-40B4-BE49-F238E27FC236}">
              <a16:creationId xmlns:a16="http://schemas.microsoft.com/office/drawing/2014/main" id="{9B402264-F53C-492E-879E-44490F0740D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093" name="Text Box 1">
          <a:extLst>
            <a:ext uri="{FF2B5EF4-FFF2-40B4-BE49-F238E27FC236}">
              <a16:creationId xmlns:a16="http://schemas.microsoft.com/office/drawing/2014/main" id="{3FC0E310-036E-4258-936A-FE1ADE315DE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94" name="Text Box 1">
          <a:extLst>
            <a:ext uri="{FF2B5EF4-FFF2-40B4-BE49-F238E27FC236}">
              <a16:creationId xmlns:a16="http://schemas.microsoft.com/office/drawing/2014/main" id="{8DC32441-5973-4D7E-A3C4-1AE29C6303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95" name="Text Box 1">
          <a:extLst>
            <a:ext uri="{FF2B5EF4-FFF2-40B4-BE49-F238E27FC236}">
              <a16:creationId xmlns:a16="http://schemas.microsoft.com/office/drawing/2014/main" id="{499EE65B-34BD-42F5-9FE8-30B2F153E14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96" name="Text Box 1">
          <a:extLst>
            <a:ext uri="{FF2B5EF4-FFF2-40B4-BE49-F238E27FC236}">
              <a16:creationId xmlns:a16="http://schemas.microsoft.com/office/drawing/2014/main" id="{C05DFAD7-8340-4600-AE34-4BAE63D5FF1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097" name="Text Box 1">
          <a:extLst>
            <a:ext uri="{FF2B5EF4-FFF2-40B4-BE49-F238E27FC236}">
              <a16:creationId xmlns:a16="http://schemas.microsoft.com/office/drawing/2014/main" id="{38B2E39B-1072-4F5A-AF68-458EE034E59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98" name="Text Box 1">
          <a:extLst>
            <a:ext uri="{FF2B5EF4-FFF2-40B4-BE49-F238E27FC236}">
              <a16:creationId xmlns:a16="http://schemas.microsoft.com/office/drawing/2014/main" id="{1510C981-34D9-40D2-8195-9AB66F2C06C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099" name="Text Box 1">
          <a:extLst>
            <a:ext uri="{FF2B5EF4-FFF2-40B4-BE49-F238E27FC236}">
              <a16:creationId xmlns:a16="http://schemas.microsoft.com/office/drawing/2014/main" id="{1101A6AE-180E-41F6-A9CF-A50D95884D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0" name="Text Box 1">
          <a:extLst>
            <a:ext uri="{FF2B5EF4-FFF2-40B4-BE49-F238E27FC236}">
              <a16:creationId xmlns:a16="http://schemas.microsoft.com/office/drawing/2014/main" id="{E97CB0D8-E3A3-4A33-9F70-A5D4679E6E6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1" name="Text Box 1">
          <a:extLst>
            <a:ext uri="{FF2B5EF4-FFF2-40B4-BE49-F238E27FC236}">
              <a16:creationId xmlns:a16="http://schemas.microsoft.com/office/drawing/2014/main" id="{3BB41BE6-1AF6-4F4E-ADFE-1650F424E6F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2" name="Text Box 1">
          <a:extLst>
            <a:ext uri="{FF2B5EF4-FFF2-40B4-BE49-F238E27FC236}">
              <a16:creationId xmlns:a16="http://schemas.microsoft.com/office/drawing/2014/main" id="{A24F2ACC-3CBC-4ECF-BACF-F059A1C5505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3" name="Text Box 1">
          <a:extLst>
            <a:ext uri="{FF2B5EF4-FFF2-40B4-BE49-F238E27FC236}">
              <a16:creationId xmlns:a16="http://schemas.microsoft.com/office/drawing/2014/main" id="{B0F45D07-D0DD-42C3-9689-AD1225E4589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4" name="Text Box 1">
          <a:extLst>
            <a:ext uri="{FF2B5EF4-FFF2-40B4-BE49-F238E27FC236}">
              <a16:creationId xmlns:a16="http://schemas.microsoft.com/office/drawing/2014/main" id="{DEC6442D-6ABF-4D19-B20E-DC0512EF3CD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5" name="Text Box 1">
          <a:extLst>
            <a:ext uri="{FF2B5EF4-FFF2-40B4-BE49-F238E27FC236}">
              <a16:creationId xmlns:a16="http://schemas.microsoft.com/office/drawing/2014/main" id="{E18FC0F1-C3A4-4DB6-858B-4803855F362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6" name="Text Box 1">
          <a:extLst>
            <a:ext uri="{FF2B5EF4-FFF2-40B4-BE49-F238E27FC236}">
              <a16:creationId xmlns:a16="http://schemas.microsoft.com/office/drawing/2014/main" id="{B71A9844-3AC1-4695-9379-FB0786B7E7B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7" name="Text Box 1">
          <a:extLst>
            <a:ext uri="{FF2B5EF4-FFF2-40B4-BE49-F238E27FC236}">
              <a16:creationId xmlns:a16="http://schemas.microsoft.com/office/drawing/2014/main" id="{00133B96-4546-450C-96F4-EB541246ADA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8" name="Text Box 1">
          <a:extLst>
            <a:ext uri="{FF2B5EF4-FFF2-40B4-BE49-F238E27FC236}">
              <a16:creationId xmlns:a16="http://schemas.microsoft.com/office/drawing/2014/main" id="{75FD4F82-3528-4B69-A864-F95764C7E4C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09" name="Text Box 1">
          <a:extLst>
            <a:ext uri="{FF2B5EF4-FFF2-40B4-BE49-F238E27FC236}">
              <a16:creationId xmlns:a16="http://schemas.microsoft.com/office/drawing/2014/main" id="{6787E735-549A-4C4A-886D-2078783BDA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10" name="Text Box 1">
          <a:extLst>
            <a:ext uri="{FF2B5EF4-FFF2-40B4-BE49-F238E27FC236}">
              <a16:creationId xmlns:a16="http://schemas.microsoft.com/office/drawing/2014/main" id="{6E4861F6-979E-467A-9013-3BA2F4C8F3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11" name="Text Box 1">
          <a:extLst>
            <a:ext uri="{FF2B5EF4-FFF2-40B4-BE49-F238E27FC236}">
              <a16:creationId xmlns:a16="http://schemas.microsoft.com/office/drawing/2014/main" id="{76158C29-E7C0-48D2-9E57-15E1C502F87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12" name="Text Box 1">
          <a:extLst>
            <a:ext uri="{FF2B5EF4-FFF2-40B4-BE49-F238E27FC236}">
              <a16:creationId xmlns:a16="http://schemas.microsoft.com/office/drawing/2014/main" id="{D72F5197-7CAA-4617-BBDA-8966AAFB84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113" name="Text Box 1">
          <a:extLst>
            <a:ext uri="{FF2B5EF4-FFF2-40B4-BE49-F238E27FC236}">
              <a16:creationId xmlns:a16="http://schemas.microsoft.com/office/drawing/2014/main" id="{80A1E775-071E-4A27-BC39-E0F6FA5E084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14" name="Text Box 1">
          <a:extLst>
            <a:ext uri="{FF2B5EF4-FFF2-40B4-BE49-F238E27FC236}">
              <a16:creationId xmlns:a16="http://schemas.microsoft.com/office/drawing/2014/main" id="{AE9E8020-1E14-415A-9806-CBAF50F45F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15" name="Text Box 1">
          <a:extLst>
            <a:ext uri="{FF2B5EF4-FFF2-40B4-BE49-F238E27FC236}">
              <a16:creationId xmlns:a16="http://schemas.microsoft.com/office/drawing/2014/main" id="{900383D9-504D-4C04-9F66-1E902FC95B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16" name="Text Box 1">
          <a:extLst>
            <a:ext uri="{FF2B5EF4-FFF2-40B4-BE49-F238E27FC236}">
              <a16:creationId xmlns:a16="http://schemas.microsoft.com/office/drawing/2014/main" id="{FE897E7A-E599-4EEF-8F01-4A13852F87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17" name="Text Box 1">
          <a:extLst>
            <a:ext uri="{FF2B5EF4-FFF2-40B4-BE49-F238E27FC236}">
              <a16:creationId xmlns:a16="http://schemas.microsoft.com/office/drawing/2014/main" id="{3B1B351A-E515-4A95-99DE-252A4820039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18" name="Text Box 1">
          <a:extLst>
            <a:ext uri="{FF2B5EF4-FFF2-40B4-BE49-F238E27FC236}">
              <a16:creationId xmlns:a16="http://schemas.microsoft.com/office/drawing/2014/main" id="{3D21EFDB-7835-40DA-ADD2-F856953FC7F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19" name="Text Box 1">
          <a:extLst>
            <a:ext uri="{FF2B5EF4-FFF2-40B4-BE49-F238E27FC236}">
              <a16:creationId xmlns:a16="http://schemas.microsoft.com/office/drawing/2014/main" id="{3401C6B4-347E-47D3-BFB4-F4EEDE6604D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0" name="Text Box 1">
          <a:extLst>
            <a:ext uri="{FF2B5EF4-FFF2-40B4-BE49-F238E27FC236}">
              <a16:creationId xmlns:a16="http://schemas.microsoft.com/office/drawing/2014/main" id="{881E2482-338E-49A9-A23F-D9B0F5E824A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1" name="Text Box 1">
          <a:extLst>
            <a:ext uri="{FF2B5EF4-FFF2-40B4-BE49-F238E27FC236}">
              <a16:creationId xmlns:a16="http://schemas.microsoft.com/office/drawing/2014/main" id="{DBB15DB5-8A25-4DCE-8D4C-43723788AAE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22" name="Text Box 1">
          <a:extLst>
            <a:ext uri="{FF2B5EF4-FFF2-40B4-BE49-F238E27FC236}">
              <a16:creationId xmlns:a16="http://schemas.microsoft.com/office/drawing/2014/main" id="{FEE342F7-7ACC-4825-8998-C991CC38E0A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23" name="Text Box 1">
          <a:extLst>
            <a:ext uri="{FF2B5EF4-FFF2-40B4-BE49-F238E27FC236}">
              <a16:creationId xmlns:a16="http://schemas.microsoft.com/office/drawing/2014/main" id="{7F50112E-2855-4C25-9336-1AA02ACEA5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24" name="Text Box 1">
          <a:extLst>
            <a:ext uri="{FF2B5EF4-FFF2-40B4-BE49-F238E27FC236}">
              <a16:creationId xmlns:a16="http://schemas.microsoft.com/office/drawing/2014/main" id="{A54B2B62-4D26-47E5-A84E-0A29D711279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25" name="Text Box 1">
          <a:extLst>
            <a:ext uri="{FF2B5EF4-FFF2-40B4-BE49-F238E27FC236}">
              <a16:creationId xmlns:a16="http://schemas.microsoft.com/office/drawing/2014/main" id="{1F30A650-418E-4C99-A907-7BBE2D9E36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6" name="Text Box 1">
          <a:extLst>
            <a:ext uri="{FF2B5EF4-FFF2-40B4-BE49-F238E27FC236}">
              <a16:creationId xmlns:a16="http://schemas.microsoft.com/office/drawing/2014/main" id="{BA3BF8B5-FB6A-41E5-B7F3-9840D551027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7" name="Text Box 1">
          <a:extLst>
            <a:ext uri="{FF2B5EF4-FFF2-40B4-BE49-F238E27FC236}">
              <a16:creationId xmlns:a16="http://schemas.microsoft.com/office/drawing/2014/main" id="{B044E06D-ED87-4158-9D96-D93F3997C90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8" name="Text Box 1">
          <a:extLst>
            <a:ext uri="{FF2B5EF4-FFF2-40B4-BE49-F238E27FC236}">
              <a16:creationId xmlns:a16="http://schemas.microsoft.com/office/drawing/2014/main" id="{EBBF0AAB-8881-4B6C-B1CC-0AD4618390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29" name="Text Box 1">
          <a:extLst>
            <a:ext uri="{FF2B5EF4-FFF2-40B4-BE49-F238E27FC236}">
              <a16:creationId xmlns:a16="http://schemas.microsoft.com/office/drawing/2014/main" id="{2275BFBE-31E1-4ACF-A218-5BD2330EB42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30" name="Text Box 1">
          <a:extLst>
            <a:ext uri="{FF2B5EF4-FFF2-40B4-BE49-F238E27FC236}">
              <a16:creationId xmlns:a16="http://schemas.microsoft.com/office/drawing/2014/main" id="{A81D6454-8E3D-46AA-A8C6-DAC3D95DDE5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31" name="Text Box 1">
          <a:extLst>
            <a:ext uri="{FF2B5EF4-FFF2-40B4-BE49-F238E27FC236}">
              <a16:creationId xmlns:a16="http://schemas.microsoft.com/office/drawing/2014/main" id="{A7750410-5D64-48FF-A6AB-601A40264DC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32" name="Text Box 1">
          <a:extLst>
            <a:ext uri="{FF2B5EF4-FFF2-40B4-BE49-F238E27FC236}">
              <a16:creationId xmlns:a16="http://schemas.microsoft.com/office/drawing/2014/main" id="{DCB2CE23-2CF0-4DF7-A057-19642A75B8A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33" name="Text Box 1">
          <a:extLst>
            <a:ext uri="{FF2B5EF4-FFF2-40B4-BE49-F238E27FC236}">
              <a16:creationId xmlns:a16="http://schemas.microsoft.com/office/drawing/2014/main" id="{2232E1A3-0921-4ADD-AA02-FDCE1E801ED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34" name="Text Box 1">
          <a:extLst>
            <a:ext uri="{FF2B5EF4-FFF2-40B4-BE49-F238E27FC236}">
              <a16:creationId xmlns:a16="http://schemas.microsoft.com/office/drawing/2014/main" id="{D4A1ABAA-7DC5-4AFC-961B-C824F99A24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35" name="Text Box 1">
          <a:extLst>
            <a:ext uri="{FF2B5EF4-FFF2-40B4-BE49-F238E27FC236}">
              <a16:creationId xmlns:a16="http://schemas.microsoft.com/office/drawing/2014/main" id="{6A01F8D4-378D-4450-94C7-15F5C5E25AB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36" name="Text Box 1">
          <a:extLst>
            <a:ext uri="{FF2B5EF4-FFF2-40B4-BE49-F238E27FC236}">
              <a16:creationId xmlns:a16="http://schemas.microsoft.com/office/drawing/2014/main" id="{2D4ABD49-BE18-4EBF-8547-863EF04A21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37" name="Text Box 1">
          <a:extLst>
            <a:ext uri="{FF2B5EF4-FFF2-40B4-BE49-F238E27FC236}">
              <a16:creationId xmlns:a16="http://schemas.microsoft.com/office/drawing/2014/main" id="{5DD74672-2FA5-4F4A-8089-A8F3FA5BDB6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38" name="Text Box 1">
          <a:extLst>
            <a:ext uri="{FF2B5EF4-FFF2-40B4-BE49-F238E27FC236}">
              <a16:creationId xmlns:a16="http://schemas.microsoft.com/office/drawing/2014/main" id="{35AB5AB9-4D15-4831-82C7-8D06F34A44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39" name="Text Box 1">
          <a:extLst>
            <a:ext uri="{FF2B5EF4-FFF2-40B4-BE49-F238E27FC236}">
              <a16:creationId xmlns:a16="http://schemas.microsoft.com/office/drawing/2014/main" id="{E553FEA1-F271-4739-8C55-AF405B6A373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40" name="Text Box 1">
          <a:extLst>
            <a:ext uri="{FF2B5EF4-FFF2-40B4-BE49-F238E27FC236}">
              <a16:creationId xmlns:a16="http://schemas.microsoft.com/office/drawing/2014/main" id="{DBDC31BB-A0EC-485C-9DAB-DB62A6252DF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41" name="Text Box 1">
          <a:extLst>
            <a:ext uri="{FF2B5EF4-FFF2-40B4-BE49-F238E27FC236}">
              <a16:creationId xmlns:a16="http://schemas.microsoft.com/office/drawing/2014/main" id="{B547A3BB-ABF5-4D39-BD86-E312F2C06AD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42" name="Text Box 1">
          <a:extLst>
            <a:ext uri="{FF2B5EF4-FFF2-40B4-BE49-F238E27FC236}">
              <a16:creationId xmlns:a16="http://schemas.microsoft.com/office/drawing/2014/main" id="{E46D2A3E-0FE6-4355-B99D-6B901875FAA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43" name="Text Box 1">
          <a:extLst>
            <a:ext uri="{FF2B5EF4-FFF2-40B4-BE49-F238E27FC236}">
              <a16:creationId xmlns:a16="http://schemas.microsoft.com/office/drawing/2014/main" id="{84CF7D32-57F0-4FF3-9CF3-DDD165A618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44" name="Text Box 1">
          <a:extLst>
            <a:ext uri="{FF2B5EF4-FFF2-40B4-BE49-F238E27FC236}">
              <a16:creationId xmlns:a16="http://schemas.microsoft.com/office/drawing/2014/main" id="{3066CADF-1DA4-4403-8518-32E32081935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45" name="Text Box 1">
          <a:extLst>
            <a:ext uri="{FF2B5EF4-FFF2-40B4-BE49-F238E27FC236}">
              <a16:creationId xmlns:a16="http://schemas.microsoft.com/office/drawing/2014/main" id="{E0659F45-0D9B-4DC2-ABE2-12695B5166D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46" name="Text Box 1">
          <a:extLst>
            <a:ext uri="{FF2B5EF4-FFF2-40B4-BE49-F238E27FC236}">
              <a16:creationId xmlns:a16="http://schemas.microsoft.com/office/drawing/2014/main" id="{65DFF505-A1CA-4EAB-A6DD-AF1786676E5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47" name="Text Box 1">
          <a:extLst>
            <a:ext uri="{FF2B5EF4-FFF2-40B4-BE49-F238E27FC236}">
              <a16:creationId xmlns:a16="http://schemas.microsoft.com/office/drawing/2014/main" id="{E2A65503-81F0-4F49-A089-D359B34520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148" name="Text Box 1">
          <a:extLst>
            <a:ext uri="{FF2B5EF4-FFF2-40B4-BE49-F238E27FC236}">
              <a16:creationId xmlns:a16="http://schemas.microsoft.com/office/drawing/2014/main" id="{AE2B5E77-34C9-4EC4-8485-830B458F187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49" name="Text Box 1">
          <a:extLst>
            <a:ext uri="{FF2B5EF4-FFF2-40B4-BE49-F238E27FC236}">
              <a16:creationId xmlns:a16="http://schemas.microsoft.com/office/drawing/2014/main" id="{BE5D1365-DF0D-4153-BD8C-F51867996C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0" name="Text Box 1">
          <a:extLst>
            <a:ext uri="{FF2B5EF4-FFF2-40B4-BE49-F238E27FC236}">
              <a16:creationId xmlns:a16="http://schemas.microsoft.com/office/drawing/2014/main" id="{7373E804-E51B-46F5-95AE-59C2BBDBA8D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1" name="Text Box 1">
          <a:extLst>
            <a:ext uri="{FF2B5EF4-FFF2-40B4-BE49-F238E27FC236}">
              <a16:creationId xmlns:a16="http://schemas.microsoft.com/office/drawing/2014/main" id="{BEDE96E9-841D-43AE-9FBF-0E2E84085F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2" name="Text Box 1">
          <a:extLst>
            <a:ext uri="{FF2B5EF4-FFF2-40B4-BE49-F238E27FC236}">
              <a16:creationId xmlns:a16="http://schemas.microsoft.com/office/drawing/2014/main" id="{9BB13F11-93C5-4F4F-A119-2A37ECC341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3" name="Text Box 1">
          <a:extLst>
            <a:ext uri="{FF2B5EF4-FFF2-40B4-BE49-F238E27FC236}">
              <a16:creationId xmlns:a16="http://schemas.microsoft.com/office/drawing/2014/main" id="{92188DB4-DF06-4C7C-9334-3705D8591BB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54" name="Text Box 1">
          <a:extLst>
            <a:ext uri="{FF2B5EF4-FFF2-40B4-BE49-F238E27FC236}">
              <a16:creationId xmlns:a16="http://schemas.microsoft.com/office/drawing/2014/main" id="{3094C986-C37C-4F18-B729-E040EEBB409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5" name="Text Box 1">
          <a:extLst>
            <a:ext uri="{FF2B5EF4-FFF2-40B4-BE49-F238E27FC236}">
              <a16:creationId xmlns:a16="http://schemas.microsoft.com/office/drawing/2014/main" id="{F6CD67A9-564A-4E23-8335-7151523B687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56" name="Text Box 1">
          <a:extLst>
            <a:ext uri="{FF2B5EF4-FFF2-40B4-BE49-F238E27FC236}">
              <a16:creationId xmlns:a16="http://schemas.microsoft.com/office/drawing/2014/main" id="{644A6477-B328-4D45-A3F7-D6FE1E64CCB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57" name="Text Box 1">
          <a:extLst>
            <a:ext uri="{FF2B5EF4-FFF2-40B4-BE49-F238E27FC236}">
              <a16:creationId xmlns:a16="http://schemas.microsoft.com/office/drawing/2014/main" id="{05BD2E8C-3601-4ECC-8FF4-6BF7C31D998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58" name="Text Box 1">
          <a:extLst>
            <a:ext uri="{FF2B5EF4-FFF2-40B4-BE49-F238E27FC236}">
              <a16:creationId xmlns:a16="http://schemas.microsoft.com/office/drawing/2014/main" id="{6F59B196-1C14-4D41-85A5-ABF9A7AF70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59" name="Text Box 1">
          <a:extLst>
            <a:ext uri="{FF2B5EF4-FFF2-40B4-BE49-F238E27FC236}">
              <a16:creationId xmlns:a16="http://schemas.microsoft.com/office/drawing/2014/main" id="{84DA1ABF-BFBB-4A26-8232-837BB2B7FC1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60" name="Text Box 1">
          <a:extLst>
            <a:ext uri="{FF2B5EF4-FFF2-40B4-BE49-F238E27FC236}">
              <a16:creationId xmlns:a16="http://schemas.microsoft.com/office/drawing/2014/main" id="{139FCA62-F27F-480B-B75B-80EECB62EFD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61" name="Text Box 1">
          <a:extLst>
            <a:ext uri="{FF2B5EF4-FFF2-40B4-BE49-F238E27FC236}">
              <a16:creationId xmlns:a16="http://schemas.microsoft.com/office/drawing/2014/main" id="{9E9195B9-7755-4730-B4CA-B6DF0F6B6D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62" name="Text Box 1">
          <a:extLst>
            <a:ext uri="{FF2B5EF4-FFF2-40B4-BE49-F238E27FC236}">
              <a16:creationId xmlns:a16="http://schemas.microsoft.com/office/drawing/2014/main" id="{BC3064FA-3899-4B94-99E4-93230ED46E5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63" name="Text Box 1">
          <a:extLst>
            <a:ext uri="{FF2B5EF4-FFF2-40B4-BE49-F238E27FC236}">
              <a16:creationId xmlns:a16="http://schemas.microsoft.com/office/drawing/2014/main" id="{955EB947-B6F7-4BC6-B46F-60943F813E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64" name="Text Box 1">
          <a:extLst>
            <a:ext uri="{FF2B5EF4-FFF2-40B4-BE49-F238E27FC236}">
              <a16:creationId xmlns:a16="http://schemas.microsoft.com/office/drawing/2014/main" id="{D10B12F2-7FC4-408B-9A85-298E72A555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65" name="Text Box 1">
          <a:extLst>
            <a:ext uri="{FF2B5EF4-FFF2-40B4-BE49-F238E27FC236}">
              <a16:creationId xmlns:a16="http://schemas.microsoft.com/office/drawing/2014/main" id="{353B7D65-16B1-44A9-AC63-C7713272E78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66" name="Text Box 1">
          <a:extLst>
            <a:ext uri="{FF2B5EF4-FFF2-40B4-BE49-F238E27FC236}">
              <a16:creationId xmlns:a16="http://schemas.microsoft.com/office/drawing/2014/main" id="{78DA5376-2793-448A-8D40-2B4CFC4266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67" name="Text Box 1">
          <a:extLst>
            <a:ext uri="{FF2B5EF4-FFF2-40B4-BE49-F238E27FC236}">
              <a16:creationId xmlns:a16="http://schemas.microsoft.com/office/drawing/2014/main" id="{BDC17AB0-D580-42DB-B952-40D2BC207DE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68" name="Text Box 1">
          <a:extLst>
            <a:ext uri="{FF2B5EF4-FFF2-40B4-BE49-F238E27FC236}">
              <a16:creationId xmlns:a16="http://schemas.microsoft.com/office/drawing/2014/main" id="{D7602EF1-F05F-4E43-92FC-B3A14E96A5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69" name="Text Box 1">
          <a:extLst>
            <a:ext uri="{FF2B5EF4-FFF2-40B4-BE49-F238E27FC236}">
              <a16:creationId xmlns:a16="http://schemas.microsoft.com/office/drawing/2014/main" id="{6BF9A2A7-DC70-449C-B818-2D22402ECE4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70" name="Text Box 1">
          <a:extLst>
            <a:ext uri="{FF2B5EF4-FFF2-40B4-BE49-F238E27FC236}">
              <a16:creationId xmlns:a16="http://schemas.microsoft.com/office/drawing/2014/main" id="{AF243684-0228-405D-BCBB-12634077EFA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71" name="Text Box 1">
          <a:extLst>
            <a:ext uri="{FF2B5EF4-FFF2-40B4-BE49-F238E27FC236}">
              <a16:creationId xmlns:a16="http://schemas.microsoft.com/office/drawing/2014/main" id="{9EC4172C-68DA-4101-8C15-B1AC54FA53F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72" name="Text Box 1">
          <a:extLst>
            <a:ext uri="{FF2B5EF4-FFF2-40B4-BE49-F238E27FC236}">
              <a16:creationId xmlns:a16="http://schemas.microsoft.com/office/drawing/2014/main" id="{2C28BD87-86B3-450B-9FF9-35535928A13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73" name="Text Box 1">
          <a:extLst>
            <a:ext uri="{FF2B5EF4-FFF2-40B4-BE49-F238E27FC236}">
              <a16:creationId xmlns:a16="http://schemas.microsoft.com/office/drawing/2014/main" id="{35A1A51D-39B2-4302-A82A-536594E8DF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74" name="Text Box 1">
          <a:extLst>
            <a:ext uri="{FF2B5EF4-FFF2-40B4-BE49-F238E27FC236}">
              <a16:creationId xmlns:a16="http://schemas.microsoft.com/office/drawing/2014/main" id="{94A197F9-56E6-4ACF-87DE-C31EB1282A9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75" name="Text Box 1">
          <a:extLst>
            <a:ext uri="{FF2B5EF4-FFF2-40B4-BE49-F238E27FC236}">
              <a16:creationId xmlns:a16="http://schemas.microsoft.com/office/drawing/2014/main" id="{B5B73C92-D790-4001-9A92-0525A1F088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76" name="Text Box 1">
          <a:extLst>
            <a:ext uri="{FF2B5EF4-FFF2-40B4-BE49-F238E27FC236}">
              <a16:creationId xmlns:a16="http://schemas.microsoft.com/office/drawing/2014/main" id="{D517B5BB-CF82-446D-8495-D253E9D1712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77" name="Text Box 1">
          <a:extLst>
            <a:ext uri="{FF2B5EF4-FFF2-40B4-BE49-F238E27FC236}">
              <a16:creationId xmlns:a16="http://schemas.microsoft.com/office/drawing/2014/main" id="{67F5CB15-8424-4651-8D70-16B5FBFBE3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78" name="Text Box 1">
          <a:extLst>
            <a:ext uri="{FF2B5EF4-FFF2-40B4-BE49-F238E27FC236}">
              <a16:creationId xmlns:a16="http://schemas.microsoft.com/office/drawing/2014/main" id="{285B68AF-BAB0-4E1F-95C7-58E35FF4D1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79" name="Text Box 1">
          <a:extLst>
            <a:ext uri="{FF2B5EF4-FFF2-40B4-BE49-F238E27FC236}">
              <a16:creationId xmlns:a16="http://schemas.microsoft.com/office/drawing/2014/main" id="{52FD6859-2D39-4A13-9513-E47B4BBF62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80" name="Text Box 1">
          <a:extLst>
            <a:ext uri="{FF2B5EF4-FFF2-40B4-BE49-F238E27FC236}">
              <a16:creationId xmlns:a16="http://schemas.microsoft.com/office/drawing/2014/main" id="{4BCCBB80-7F84-4D0E-89B7-209624D4829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81" name="Text Box 1">
          <a:extLst>
            <a:ext uri="{FF2B5EF4-FFF2-40B4-BE49-F238E27FC236}">
              <a16:creationId xmlns:a16="http://schemas.microsoft.com/office/drawing/2014/main" id="{0EB4383D-1CF1-42BE-87C8-47A53CAED98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82" name="Text Box 1">
          <a:extLst>
            <a:ext uri="{FF2B5EF4-FFF2-40B4-BE49-F238E27FC236}">
              <a16:creationId xmlns:a16="http://schemas.microsoft.com/office/drawing/2014/main" id="{F1AC4AF2-3C2B-4D74-9C45-8394E4E7F01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83" name="Text Box 1">
          <a:extLst>
            <a:ext uri="{FF2B5EF4-FFF2-40B4-BE49-F238E27FC236}">
              <a16:creationId xmlns:a16="http://schemas.microsoft.com/office/drawing/2014/main" id="{7FA8DAD4-1EED-4C34-97B7-AD9CA2EF40E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84" name="Text Box 1">
          <a:extLst>
            <a:ext uri="{FF2B5EF4-FFF2-40B4-BE49-F238E27FC236}">
              <a16:creationId xmlns:a16="http://schemas.microsoft.com/office/drawing/2014/main" id="{BB02D28F-6CE2-4E43-B8FC-79A0FAE3143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85" name="Text Box 1">
          <a:extLst>
            <a:ext uri="{FF2B5EF4-FFF2-40B4-BE49-F238E27FC236}">
              <a16:creationId xmlns:a16="http://schemas.microsoft.com/office/drawing/2014/main" id="{D0B58059-FB01-4685-960A-D2F24DCDBD3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86" name="Text Box 1">
          <a:extLst>
            <a:ext uri="{FF2B5EF4-FFF2-40B4-BE49-F238E27FC236}">
              <a16:creationId xmlns:a16="http://schemas.microsoft.com/office/drawing/2014/main" id="{FF9A9A29-29CD-4867-BE94-89B5D9356A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87" name="Text Box 1">
          <a:extLst>
            <a:ext uri="{FF2B5EF4-FFF2-40B4-BE49-F238E27FC236}">
              <a16:creationId xmlns:a16="http://schemas.microsoft.com/office/drawing/2014/main" id="{6171B1D6-DBEA-4907-B313-E2A5C739F9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88" name="Text Box 1">
          <a:extLst>
            <a:ext uri="{FF2B5EF4-FFF2-40B4-BE49-F238E27FC236}">
              <a16:creationId xmlns:a16="http://schemas.microsoft.com/office/drawing/2014/main" id="{8E65D9D8-71F4-4571-9B18-0C15BA197EF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89" name="Text Box 1">
          <a:extLst>
            <a:ext uri="{FF2B5EF4-FFF2-40B4-BE49-F238E27FC236}">
              <a16:creationId xmlns:a16="http://schemas.microsoft.com/office/drawing/2014/main" id="{7003BD41-CCB0-439C-A7CE-CA9DD8DF45A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90" name="Text Box 1">
          <a:extLst>
            <a:ext uri="{FF2B5EF4-FFF2-40B4-BE49-F238E27FC236}">
              <a16:creationId xmlns:a16="http://schemas.microsoft.com/office/drawing/2014/main" id="{CD302039-1E6E-41EF-8E2E-0A0A0B7B88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91" name="Text Box 1">
          <a:extLst>
            <a:ext uri="{FF2B5EF4-FFF2-40B4-BE49-F238E27FC236}">
              <a16:creationId xmlns:a16="http://schemas.microsoft.com/office/drawing/2014/main" id="{F3D1DDBF-7E04-4810-8F84-3780A9DD11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92" name="Text Box 1">
          <a:extLst>
            <a:ext uri="{FF2B5EF4-FFF2-40B4-BE49-F238E27FC236}">
              <a16:creationId xmlns:a16="http://schemas.microsoft.com/office/drawing/2014/main" id="{CD17169B-AA91-4B5D-951E-D619BC6F552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193" name="Text Box 1">
          <a:extLst>
            <a:ext uri="{FF2B5EF4-FFF2-40B4-BE49-F238E27FC236}">
              <a16:creationId xmlns:a16="http://schemas.microsoft.com/office/drawing/2014/main" id="{F98DA121-4903-43F6-B82D-67BD52D18EC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94" name="Text Box 1">
          <a:extLst>
            <a:ext uri="{FF2B5EF4-FFF2-40B4-BE49-F238E27FC236}">
              <a16:creationId xmlns:a16="http://schemas.microsoft.com/office/drawing/2014/main" id="{4ED5FDF8-F39D-41CF-9790-9C0998DEB1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95" name="Text Box 1">
          <a:extLst>
            <a:ext uri="{FF2B5EF4-FFF2-40B4-BE49-F238E27FC236}">
              <a16:creationId xmlns:a16="http://schemas.microsoft.com/office/drawing/2014/main" id="{7DA2D63C-B142-4CAC-916B-7F7BF62B49B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96" name="Text Box 1">
          <a:extLst>
            <a:ext uri="{FF2B5EF4-FFF2-40B4-BE49-F238E27FC236}">
              <a16:creationId xmlns:a16="http://schemas.microsoft.com/office/drawing/2014/main" id="{F86606EE-9EB5-4B88-9FDB-9361A814F51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97" name="Text Box 1">
          <a:extLst>
            <a:ext uri="{FF2B5EF4-FFF2-40B4-BE49-F238E27FC236}">
              <a16:creationId xmlns:a16="http://schemas.microsoft.com/office/drawing/2014/main" id="{D4603BBB-9216-434A-A432-D7B3CF9F1C4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198" name="Text Box 1">
          <a:extLst>
            <a:ext uri="{FF2B5EF4-FFF2-40B4-BE49-F238E27FC236}">
              <a16:creationId xmlns:a16="http://schemas.microsoft.com/office/drawing/2014/main" id="{41B3A1B2-89B7-4325-8334-F152A1933C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199" name="Text Box 1">
          <a:extLst>
            <a:ext uri="{FF2B5EF4-FFF2-40B4-BE49-F238E27FC236}">
              <a16:creationId xmlns:a16="http://schemas.microsoft.com/office/drawing/2014/main" id="{796D5223-28D4-4E07-8212-9EDE7519B96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00" name="Text Box 1">
          <a:extLst>
            <a:ext uri="{FF2B5EF4-FFF2-40B4-BE49-F238E27FC236}">
              <a16:creationId xmlns:a16="http://schemas.microsoft.com/office/drawing/2014/main" id="{18057457-D72D-40C9-9B98-1DF5DBCAFE2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01" name="Text Box 1">
          <a:extLst>
            <a:ext uri="{FF2B5EF4-FFF2-40B4-BE49-F238E27FC236}">
              <a16:creationId xmlns:a16="http://schemas.microsoft.com/office/drawing/2014/main" id="{C10F98B3-8BD5-44CC-AE63-7AD290988FF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02" name="Text Box 1">
          <a:extLst>
            <a:ext uri="{FF2B5EF4-FFF2-40B4-BE49-F238E27FC236}">
              <a16:creationId xmlns:a16="http://schemas.microsoft.com/office/drawing/2014/main" id="{4E80C227-C83D-4843-9BC7-D6911FB20A8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03" name="Text Box 1">
          <a:extLst>
            <a:ext uri="{FF2B5EF4-FFF2-40B4-BE49-F238E27FC236}">
              <a16:creationId xmlns:a16="http://schemas.microsoft.com/office/drawing/2014/main" id="{02E7EC54-1D94-433D-9A74-C6871F3539A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04" name="Text Box 1">
          <a:extLst>
            <a:ext uri="{FF2B5EF4-FFF2-40B4-BE49-F238E27FC236}">
              <a16:creationId xmlns:a16="http://schemas.microsoft.com/office/drawing/2014/main" id="{1F1D1C79-430E-4EED-8241-52C80F5B7AD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05" name="Text Box 1">
          <a:extLst>
            <a:ext uri="{FF2B5EF4-FFF2-40B4-BE49-F238E27FC236}">
              <a16:creationId xmlns:a16="http://schemas.microsoft.com/office/drawing/2014/main" id="{83D0FFB5-CBB4-4990-8AD1-D0D3B660395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06" name="Text Box 1">
          <a:extLst>
            <a:ext uri="{FF2B5EF4-FFF2-40B4-BE49-F238E27FC236}">
              <a16:creationId xmlns:a16="http://schemas.microsoft.com/office/drawing/2014/main" id="{BD275CFF-F591-4F37-AA0E-F744755C93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07" name="Text Box 1">
          <a:extLst>
            <a:ext uri="{FF2B5EF4-FFF2-40B4-BE49-F238E27FC236}">
              <a16:creationId xmlns:a16="http://schemas.microsoft.com/office/drawing/2014/main" id="{6C4661D5-8B65-4621-A99F-06045FE388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08" name="Text Box 1">
          <a:extLst>
            <a:ext uri="{FF2B5EF4-FFF2-40B4-BE49-F238E27FC236}">
              <a16:creationId xmlns:a16="http://schemas.microsoft.com/office/drawing/2014/main" id="{B36C9D6A-6A3C-449C-B3A6-2814A326FA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09" name="Text Box 1">
          <a:extLst>
            <a:ext uri="{FF2B5EF4-FFF2-40B4-BE49-F238E27FC236}">
              <a16:creationId xmlns:a16="http://schemas.microsoft.com/office/drawing/2014/main" id="{6C79411F-B50F-4BD1-83AC-18E23BD37E6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10" name="Text Box 1">
          <a:extLst>
            <a:ext uri="{FF2B5EF4-FFF2-40B4-BE49-F238E27FC236}">
              <a16:creationId xmlns:a16="http://schemas.microsoft.com/office/drawing/2014/main" id="{30CB1491-B2C9-403C-A13B-56276E48CE8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11" name="Text Box 1">
          <a:extLst>
            <a:ext uri="{FF2B5EF4-FFF2-40B4-BE49-F238E27FC236}">
              <a16:creationId xmlns:a16="http://schemas.microsoft.com/office/drawing/2014/main" id="{DD7294FC-1556-425D-9699-82406CD3EE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12" name="Text Box 1">
          <a:extLst>
            <a:ext uri="{FF2B5EF4-FFF2-40B4-BE49-F238E27FC236}">
              <a16:creationId xmlns:a16="http://schemas.microsoft.com/office/drawing/2014/main" id="{F27F4D11-BFDA-4B18-86C1-2FD6E0C173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13" name="Text Box 1">
          <a:extLst>
            <a:ext uri="{FF2B5EF4-FFF2-40B4-BE49-F238E27FC236}">
              <a16:creationId xmlns:a16="http://schemas.microsoft.com/office/drawing/2014/main" id="{8D3CD078-A15E-493B-9FEB-C8044A3C4C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14" name="Text Box 1">
          <a:extLst>
            <a:ext uri="{FF2B5EF4-FFF2-40B4-BE49-F238E27FC236}">
              <a16:creationId xmlns:a16="http://schemas.microsoft.com/office/drawing/2014/main" id="{489E81FF-D7FA-4B6E-8E93-345F48E03A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15" name="Text Box 1">
          <a:extLst>
            <a:ext uri="{FF2B5EF4-FFF2-40B4-BE49-F238E27FC236}">
              <a16:creationId xmlns:a16="http://schemas.microsoft.com/office/drawing/2014/main" id="{B1602755-BCFB-4DE7-A36D-5F5C7BAC699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16" name="Text Box 1">
          <a:extLst>
            <a:ext uri="{FF2B5EF4-FFF2-40B4-BE49-F238E27FC236}">
              <a16:creationId xmlns:a16="http://schemas.microsoft.com/office/drawing/2014/main" id="{19D0074F-4AFA-472E-B2C9-95B502C209B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17" name="Text Box 1">
          <a:extLst>
            <a:ext uri="{FF2B5EF4-FFF2-40B4-BE49-F238E27FC236}">
              <a16:creationId xmlns:a16="http://schemas.microsoft.com/office/drawing/2014/main" id="{5D16099A-A6E5-42DF-8AA0-048AE3787F2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18" name="Text Box 1">
          <a:extLst>
            <a:ext uri="{FF2B5EF4-FFF2-40B4-BE49-F238E27FC236}">
              <a16:creationId xmlns:a16="http://schemas.microsoft.com/office/drawing/2014/main" id="{42CF4BA9-4E8E-4539-9B23-10C4B15D271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19" name="Text Box 1">
          <a:extLst>
            <a:ext uri="{FF2B5EF4-FFF2-40B4-BE49-F238E27FC236}">
              <a16:creationId xmlns:a16="http://schemas.microsoft.com/office/drawing/2014/main" id="{46E4CC6F-FD58-43DE-A399-D520D12634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20" name="Text Box 1">
          <a:extLst>
            <a:ext uri="{FF2B5EF4-FFF2-40B4-BE49-F238E27FC236}">
              <a16:creationId xmlns:a16="http://schemas.microsoft.com/office/drawing/2014/main" id="{FB5A5272-CB25-4889-9466-24FE0063147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21" name="Text Box 1">
          <a:extLst>
            <a:ext uri="{FF2B5EF4-FFF2-40B4-BE49-F238E27FC236}">
              <a16:creationId xmlns:a16="http://schemas.microsoft.com/office/drawing/2014/main" id="{0E217A2A-96C0-457D-A4CA-9C4ABCA8EF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22" name="Text Box 1">
          <a:extLst>
            <a:ext uri="{FF2B5EF4-FFF2-40B4-BE49-F238E27FC236}">
              <a16:creationId xmlns:a16="http://schemas.microsoft.com/office/drawing/2014/main" id="{F1276A54-D187-4939-856F-444D6C4A794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23" name="Text Box 1">
          <a:extLst>
            <a:ext uri="{FF2B5EF4-FFF2-40B4-BE49-F238E27FC236}">
              <a16:creationId xmlns:a16="http://schemas.microsoft.com/office/drawing/2014/main" id="{7E3A9040-5963-4654-9CC0-6E3DA0DAA02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24" name="Text Box 1">
          <a:extLst>
            <a:ext uri="{FF2B5EF4-FFF2-40B4-BE49-F238E27FC236}">
              <a16:creationId xmlns:a16="http://schemas.microsoft.com/office/drawing/2014/main" id="{68F0A6E6-5BE7-46C4-B469-1C1EF86CAE8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225" name="Text Box 1">
          <a:extLst>
            <a:ext uri="{FF2B5EF4-FFF2-40B4-BE49-F238E27FC236}">
              <a16:creationId xmlns:a16="http://schemas.microsoft.com/office/drawing/2014/main" id="{0E4F6857-3CDD-49C7-9AB6-E0F1E280CD4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26" name="Text Box 1">
          <a:extLst>
            <a:ext uri="{FF2B5EF4-FFF2-40B4-BE49-F238E27FC236}">
              <a16:creationId xmlns:a16="http://schemas.microsoft.com/office/drawing/2014/main" id="{AEC9658C-1724-4B12-9DB9-1EFB7703ED4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27" name="Text Box 1">
          <a:extLst>
            <a:ext uri="{FF2B5EF4-FFF2-40B4-BE49-F238E27FC236}">
              <a16:creationId xmlns:a16="http://schemas.microsoft.com/office/drawing/2014/main" id="{DB7E7163-936F-4DFF-9D9E-0D99AA1D8B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28" name="Text Box 1">
          <a:extLst>
            <a:ext uri="{FF2B5EF4-FFF2-40B4-BE49-F238E27FC236}">
              <a16:creationId xmlns:a16="http://schemas.microsoft.com/office/drawing/2014/main" id="{D3B1C379-CEE4-4CE5-8A6B-ABEC424BFE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29" name="Text Box 1">
          <a:extLst>
            <a:ext uri="{FF2B5EF4-FFF2-40B4-BE49-F238E27FC236}">
              <a16:creationId xmlns:a16="http://schemas.microsoft.com/office/drawing/2014/main" id="{1A665CCF-744F-44CA-930D-8E9D40445C6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30" name="Text Box 1">
          <a:extLst>
            <a:ext uri="{FF2B5EF4-FFF2-40B4-BE49-F238E27FC236}">
              <a16:creationId xmlns:a16="http://schemas.microsoft.com/office/drawing/2014/main" id="{DBAD964D-35C8-4EB1-9E48-B33E349A14C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31" name="Text Box 1">
          <a:extLst>
            <a:ext uri="{FF2B5EF4-FFF2-40B4-BE49-F238E27FC236}">
              <a16:creationId xmlns:a16="http://schemas.microsoft.com/office/drawing/2014/main" id="{28E875B9-96C5-4B98-A717-C540A8A06D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32" name="Text Box 1">
          <a:extLst>
            <a:ext uri="{FF2B5EF4-FFF2-40B4-BE49-F238E27FC236}">
              <a16:creationId xmlns:a16="http://schemas.microsoft.com/office/drawing/2014/main" id="{7AF14B52-AEAC-4709-A87C-D3D50B2A36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33" name="Text Box 1">
          <a:extLst>
            <a:ext uri="{FF2B5EF4-FFF2-40B4-BE49-F238E27FC236}">
              <a16:creationId xmlns:a16="http://schemas.microsoft.com/office/drawing/2014/main" id="{45C0DE1B-4088-4EB3-A5E8-EFA3170363D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34" name="Text Box 1">
          <a:extLst>
            <a:ext uri="{FF2B5EF4-FFF2-40B4-BE49-F238E27FC236}">
              <a16:creationId xmlns:a16="http://schemas.microsoft.com/office/drawing/2014/main" id="{416A946D-B733-474D-A56C-9DFB282CA6F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35" name="Text Box 1">
          <a:extLst>
            <a:ext uri="{FF2B5EF4-FFF2-40B4-BE49-F238E27FC236}">
              <a16:creationId xmlns:a16="http://schemas.microsoft.com/office/drawing/2014/main" id="{0D32A91D-0BCD-41F5-BA0F-BD96D89638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36" name="Text Box 1">
          <a:extLst>
            <a:ext uri="{FF2B5EF4-FFF2-40B4-BE49-F238E27FC236}">
              <a16:creationId xmlns:a16="http://schemas.microsoft.com/office/drawing/2014/main" id="{D7E5A5B6-BEF0-4027-A91F-9C3103FEF3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37" name="Text Box 1">
          <a:extLst>
            <a:ext uri="{FF2B5EF4-FFF2-40B4-BE49-F238E27FC236}">
              <a16:creationId xmlns:a16="http://schemas.microsoft.com/office/drawing/2014/main" id="{6BB4ED3A-D10B-4C14-9AF0-E67F5FB969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38" name="Text Box 1">
          <a:extLst>
            <a:ext uri="{FF2B5EF4-FFF2-40B4-BE49-F238E27FC236}">
              <a16:creationId xmlns:a16="http://schemas.microsoft.com/office/drawing/2014/main" id="{3BCC37D0-9DD9-4F0B-846B-3F376F78797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39" name="Text Box 1">
          <a:extLst>
            <a:ext uri="{FF2B5EF4-FFF2-40B4-BE49-F238E27FC236}">
              <a16:creationId xmlns:a16="http://schemas.microsoft.com/office/drawing/2014/main" id="{3DC348F6-C0F4-405E-B26A-B2CB319D5B4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0" name="Text Box 1">
          <a:extLst>
            <a:ext uri="{FF2B5EF4-FFF2-40B4-BE49-F238E27FC236}">
              <a16:creationId xmlns:a16="http://schemas.microsoft.com/office/drawing/2014/main" id="{9CFF8BCE-CCA8-46E5-BA1E-BA4D87395D4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1" name="Text Box 1">
          <a:extLst>
            <a:ext uri="{FF2B5EF4-FFF2-40B4-BE49-F238E27FC236}">
              <a16:creationId xmlns:a16="http://schemas.microsoft.com/office/drawing/2014/main" id="{42A6F7F8-21B9-494F-8CF6-6C771C46E4B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42" name="Text Box 1">
          <a:extLst>
            <a:ext uri="{FF2B5EF4-FFF2-40B4-BE49-F238E27FC236}">
              <a16:creationId xmlns:a16="http://schemas.microsoft.com/office/drawing/2014/main" id="{70FE6519-8435-481F-8F11-D82078DE8F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43" name="Text Box 1">
          <a:extLst>
            <a:ext uri="{FF2B5EF4-FFF2-40B4-BE49-F238E27FC236}">
              <a16:creationId xmlns:a16="http://schemas.microsoft.com/office/drawing/2014/main" id="{3DCF6552-1CDF-45F7-A4FC-8F18DA4B691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44" name="Text Box 1">
          <a:extLst>
            <a:ext uri="{FF2B5EF4-FFF2-40B4-BE49-F238E27FC236}">
              <a16:creationId xmlns:a16="http://schemas.microsoft.com/office/drawing/2014/main" id="{E9DFB615-2857-42D2-A8B0-5916408B75A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45" name="Text Box 1">
          <a:extLst>
            <a:ext uri="{FF2B5EF4-FFF2-40B4-BE49-F238E27FC236}">
              <a16:creationId xmlns:a16="http://schemas.microsoft.com/office/drawing/2014/main" id="{4A3B16BD-3E43-4550-AD93-20A7FA946C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6" name="Text Box 1">
          <a:extLst>
            <a:ext uri="{FF2B5EF4-FFF2-40B4-BE49-F238E27FC236}">
              <a16:creationId xmlns:a16="http://schemas.microsoft.com/office/drawing/2014/main" id="{3C5BA564-0843-41D8-958E-1BFA0E1BA49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7" name="Text Box 1">
          <a:extLst>
            <a:ext uri="{FF2B5EF4-FFF2-40B4-BE49-F238E27FC236}">
              <a16:creationId xmlns:a16="http://schemas.microsoft.com/office/drawing/2014/main" id="{ED54B0CB-1EDF-46E2-B9ED-0D80AB558B8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8" name="Text Box 1">
          <a:extLst>
            <a:ext uri="{FF2B5EF4-FFF2-40B4-BE49-F238E27FC236}">
              <a16:creationId xmlns:a16="http://schemas.microsoft.com/office/drawing/2014/main" id="{50F35406-66A7-4EDA-A1EE-07318C12BB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49" name="Text Box 1">
          <a:extLst>
            <a:ext uri="{FF2B5EF4-FFF2-40B4-BE49-F238E27FC236}">
              <a16:creationId xmlns:a16="http://schemas.microsoft.com/office/drawing/2014/main" id="{AC37E251-60A8-4FAA-80D2-97E297CE60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0" name="Text Box 1">
          <a:extLst>
            <a:ext uri="{FF2B5EF4-FFF2-40B4-BE49-F238E27FC236}">
              <a16:creationId xmlns:a16="http://schemas.microsoft.com/office/drawing/2014/main" id="{83199D17-D7E7-4EBB-B3D5-250395D701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1" name="Text Box 1">
          <a:extLst>
            <a:ext uri="{FF2B5EF4-FFF2-40B4-BE49-F238E27FC236}">
              <a16:creationId xmlns:a16="http://schemas.microsoft.com/office/drawing/2014/main" id="{857A67DB-08C6-44FE-8FCD-62E3961013B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2" name="Text Box 1">
          <a:extLst>
            <a:ext uri="{FF2B5EF4-FFF2-40B4-BE49-F238E27FC236}">
              <a16:creationId xmlns:a16="http://schemas.microsoft.com/office/drawing/2014/main" id="{B9C481A5-76B5-4042-9367-494EA7B86F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3" name="Text Box 1">
          <a:extLst>
            <a:ext uri="{FF2B5EF4-FFF2-40B4-BE49-F238E27FC236}">
              <a16:creationId xmlns:a16="http://schemas.microsoft.com/office/drawing/2014/main" id="{6FE5ED8C-B231-4208-98CD-0459F5D597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4" name="Text Box 1">
          <a:extLst>
            <a:ext uri="{FF2B5EF4-FFF2-40B4-BE49-F238E27FC236}">
              <a16:creationId xmlns:a16="http://schemas.microsoft.com/office/drawing/2014/main" id="{A838EF44-8994-4526-9C9A-AB32598D42D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5" name="Text Box 1">
          <a:extLst>
            <a:ext uri="{FF2B5EF4-FFF2-40B4-BE49-F238E27FC236}">
              <a16:creationId xmlns:a16="http://schemas.microsoft.com/office/drawing/2014/main" id="{7D21483B-62D6-484F-8D3E-0923A4491B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6" name="Text Box 1">
          <a:extLst>
            <a:ext uri="{FF2B5EF4-FFF2-40B4-BE49-F238E27FC236}">
              <a16:creationId xmlns:a16="http://schemas.microsoft.com/office/drawing/2014/main" id="{0AEB802F-9148-48E0-B0EA-A24226FE393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7" name="Text Box 1">
          <a:extLst>
            <a:ext uri="{FF2B5EF4-FFF2-40B4-BE49-F238E27FC236}">
              <a16:creationId xmlns:a16="http://schemas.microsoft.com/office/drawing/2014/main" id="{AFA4172B-9077-4071-B134-D002D608EC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8" name="Text Box 1">
          <a:extLst>
            <a:ext uri="{FF2B5EF4-FFF2-40B4-BE49-F238E27FC236}">
              <a16:creationId xmlns:a16="http://schemas.microsoft.com/office/drawing/2014/main" id="{8B938CA8-A971-4898-9169-9C3D8196C31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59" name="Text Box 1">
          <a:extLst>
            <a:ext uri="{FF2B5EF4-FFF2-40B4-BE49-F238E27FC236}">
              <a16:creationId xmlns:a16="http://schemas.microsoft.com/office/drawing/2014/main" id="{B98EFD90-AD2B-48CE-892C-77362BBFB80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0" name="Text Box 1">
          <a:extLst>
            <a:ext uri="{FF2B5EF4-FFF2-40B4-BE49-F238E27FC236}">
              <a16:creationId xmlns:a16="http://schemas.microsoft.com/office/drawing/2014/main" id="{39A63DDD-E33A-4FFA-B0F1-553FF330ED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1" name="Text Box 1">
          <a:extLst>
            <a:ext uri="{FF2B5EF4-FFF2-40B4-BE49-F238E27FC236}">
              <a16:creationId xmlns:a16="http://schemas.microsoft.com/office/drawing/2014/main" id="{5BDA116D-449A-4328-BB6B-8B25FEA5089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2" name="Text Box 1">
          <a:extLst>
            <a:ext uri="{FF2B5EF4-FFF2-40B4-BE49-F238E27FC236}">
              <a16:creationId xmlns:a16="http://schemas.microsoft.com/office/drawing/2014/main" id="{FDF40EE2-426B-4212-B172-4E52065FD03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3" name="Text Box 1">
          <a:extLst>
            <a:ext uri="{FF2B5EF4-FFF2-40B4-BE49-F238E27FC236}">
              <a16:creationId xmlns:a16="http://schemas.microsoft.com/office/drawing/2014/main" id="{E390129E-E135-4102-A88A-145DCA429B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4" name="Text Box 1">
          <a:extLst>
            <a:ext uri="{FF2B5EF4-FFF2-40B4-BE49-F238E27FC236}">
              <a16:creationId xmlns:a16="http://schemas.microsoft.com/office/drawing/2014/main" id="{7C06EE87-AD99-427C-8212-CA48924E8D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265" name="Text Box 1">
          <a:extLst>
            <a:ext uri="{FF2B5EF4-FFF2-40B4-BE49-F238E27FC236}">
              <a16:creationId xmlns:a16="http://schemas.microsoft.com/office/drawing/2014/main" id="{5B716D1D-6BF8-45D3-8979-E26A3B047AE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66" name="Text Box 1">
          <a:extLst>
            <a:ext uri="{FF2B5EF4-FFF2-40B4-BE49-F238E27FC236}">
              <a16:creationId xmlns:a16="http://schemas.microsoft.com/office/drawing/2014/main" id="{CDD2F0C8-9A06-4BCD-B13D-5B3124BFE69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67" name="Text Box 1">
          <a:extLst>
            <a:ext uri="{FF2B5EF4-FFF2-40B4-BE49-F238E27FC236}">
              <a16:creationId xmlns:a16="http://schemas.microsoft.com/office/drawing/2014/main" id="{B54717DC-6A97-4421-8114-233E8DC1C8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68" name="Text Box 1">
          <a:extLst>
            <a:ext uri="{FF2B5EF4-FFF2-40B4-BE49-F238E27FC236}">
              <a16:creationId xmlns:a16="http://schemas.microsoft.com/office/drawing/2014/main" id="{BD97F88A-011A-4794-B2BF-03AA51F367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69" name="Text Box 1">
          <a:extLst>
            <a:ext uri="{FF2B5EF4-FFF2-40B4-BE49-F238E27FC236}">
              <a16:creationId xmlns:a16="http://schemas.microsoft.com/office/drawing/2014/main" id="{9F59E852-DCCD-44B5-98E9-5843C9486EB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0" name="Text Box 1">
          <a:extLst>
            <a:ext uri="{FF2B5EF4-FFF2-40B4-BE49-F238E27FC236}">
              <a16:creationId xmlns:a16="http://schemas.microsoft.com/office/drawing/2014/main" id="{EE69ADAB-6332-4737-B8A6-2B04A27AEF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1" name="Text Box 1">
          <a:extLst>
            <a:ext uri="{FF2B5EF4-FFF2-40B4-BE49-F238E27FC236}">
              <a16:creationId xmlns:a16="http://schemas.microsoft.com/office/drawing/2014/main" id="{A3A76D5E-3BCC-4B0F-95EA-7245F565595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2" name="Text Box 1">
          <a:extLst>
            <a:ext uri="{FF2B5EF4-FFF2-40B4-BE49-F238E27FC236}">
              <a16:creationId xmlns:a16="http://schemas.microsoft.com/office/drawing/2014/main" id="{EAB9F693-AA40-423C-BBE2-7782B2F0CDE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3" name="Text Box 1">
          <a:extLst>
            <a:ext uri="{FF2B5EF4-FFF2-40B4-BE49-F238E27FC236}">
              <a16:creationId xmlns:a16="http://schemas.microsoft.com/office/drawing/2014/main" id="{2B8081BF-8590-444A-A84E-77B26DC62A5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74" name="Text Box 1">
          <a:extLst>
            <a:ext uri="{FF2B5EF4-FFF2-40B4-BE49-F238E27FC236}">
              <a16:creationId xmlns:a16="http://schemas.microsoft.com/office/drawing/2014/main" id="{D620EE13-1BD7-472D-9868-8CD75591F04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75" name="Text Box 1">
          <a:extLst>
            <a:ext uri="{FF2B5EF4-FFF2-40B4-BE49-F238E27FC236}">
              <a16:creationId xmlns:a16="http://schemas.microsoft.com/office/drawing/2014/main" id="{056346D5-274D-416B-9D60-093798EC2F1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76" name="Text Box 1">
          <a:extLst>
            <a:ext uri="{FF2B5EF4-FFF2-40B4-BE49-F238E27FC236}">
              <a16:creationId xmlns:a16="http://schemas.microsoft.com/office/drawing/2014/main" id="{3DD0CCE3-4DCB-407C-B8C8-15FC4333E7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77" name="Text Box 1">
          <a:extLst>
            <a:ext uri="{FF2B5EF4-FFF2-40B4-BE49-F238E27FC236}">
              <a16:creationId xmlns:a16="http://schemas.microsoft.com/office/drawing/2014/main" id="{82738DEA-E4A1-4BF3-A993-A3CF4E62724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8" name="Text Box 1">
          <a:extLst>
            <a:ext uri="{FF2B5EF4-FFF2-40B4-BE49-F238E27FC236}">
              <a16:creationId xmlns:a16="http://schemas.microsoft.com/office/drawing/2014/main" id="{AE475847-B2B8-49B5-A407-48F79AB4ED1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79" name="Text Box 1">
          <a:extLst>
            <a:ext uri="{FF2B5EF4-FFF2-40B4-BE49-F238E27FC236}">
              <a16:creationId xmlns:a16="http://schemas.microsoft.com/office/drawing/2014/main" id="{2F7508DF-727F-4A3F-B8FC-A78AFD39A31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0" name="Text Box 1">
          <a:extLst>
            <a:ext uri="{FF2B5EF4-FFF2-40B4-BE49-F238E27FC236}">
              <a16:creationId xmlns:a16="http://schemas.microsoft.com/office/drawing/2014/main" id="{573F22A5-39FF-4420-92C4-EC0F93E85CA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1" name="Text Box 1">
          <a:extLst>
            <a:ext uri="{FF2B5EF4-FFF2-40B4-BE49-F238E27FC236}">
              <a16:creationId xmlns:a16="http://schemas.microsoft.com/office/drawing/2014/main" id="{37866346-216A-4CE9-B9AC-1BC53CB664A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82" name="Text Box 1">
          <a:extLst>
            <a:ext uri="{FF2B5EF4-FFF2-40B4-BE49-F238E27FC236}">
              <a16:creationId xmlns:a16="http://schemas.microsoft.com/office/drawing/2014/main" id="{F2AFAEF4-DFF2-468A-9285-DF99370BA86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83" name="Text Box 1">
          <a:extLst>
            <a:ext uri="{FF2B5EF4-FFF2-40B4-BE49-F238E27FC236}">
              <a16:creationId xmlns:a16="http://schemas.microsoft.com/office/drawing/2014/main" id="{D6A0C01D-CE6D-4EEF-9678-D4C2936F0A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84" name="Text Box 1">
          <a:extLst>
            <a:ext uri="{FF2B5EF4-FFF2-40B4-BE49-F238E27FC236}">
              <a16:creationId xmlns:a16="http://schemas.microsoft.com/office/drawing/2014/main" id="{C8F2898E-A455-4649-8C44-EA5AF2A9968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85" name="Text Box 1">
          <a:extLst>
            <a:ext uri="{FF2B5EF4-FFF2-40B4-BE49-F238E27FC236}">
              <a16:creationId xmlns:a16="http://schemas.microsoft.com/office/drawing/2014/main" id="{8257F35F-D68C-4EFA-8C93-1C910DD380D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6" name="Text Box 1">
          <a:extLst>
            <a:ext uri="{FF2B5EF4-FFF2-40B4-BE49-F238E27FC236}">
              <a16:creationId xmlns:a16="http://schemas.microsoft.com/office/drawing/2014/main" id="{A79BAC70-F69A-4422-A1BD-CFC024F8F83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7" name="Text Box 1">
          <a:extLst>
            <a:ext uri="{FF2B5EF4-FFF2-40B4-BE49-F238E27FC236}">
              <a16:creationId xmlns:a16="http://schemas.microsoft.com/office/drawing/2014/main" id="{A9539A48-7641-44A5-BA3A-1950E9EE4AD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8" name="Text Box 1">
          <a:extLst>
            <a:ext uri="{FF2B5EF4-FFF2-40B4-BE49-F238E27FC236}">
              <a16:creationId xmlns:a16="http://schemas.microsoft.com/office/drawing/2014/main" id="{DB1D3A9E-0E87-40DA-8D82-A04CFB1623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89" name="Text Box 1">
          <a:extLst>
            <a:ext uri="{FF2B5EF4-FFF2-40B4-BE49-F238E27FC236}">
              <a16:creationId xmlns:a16="http://schemas.microsoft.com/office/drawing/2014/main" id="{A3FE6604-BA54-45B9-96D9-9FAA6F25B09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90" name="Text Box 1">
          <a:extLst>
            <a:ext uri="{FF2B5EF4-FFF2-40B4-BE49-F238E27FC236}">
              <a16:creationId xmlns:a16="http://schemas.microsoft.com/office/drawing/2014/main" id="{D4B71847-04E7-4884-9232-F4CB0E912C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91" name="Text Box 1">
          <a:extLst>
            <a:ext uri="{FF2B5EF4-FFF2-40B4-BE49-F238E27FC236}">
              <a16:creationId xmlns:a16="http://schemas.microsoft.com/office/drawing/2014/main" id="{79A4548C-FF22-47D2-BA89-BAF9E22F138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92" name="Text Box 1">
          <a:extLst>
            <a:ext uri="{FF2B5EF4-FFF2-40B4-BE49-F238E27FC236}">
              <a16:creationId xmlns:a16="http://schemas.microsoft.com/office/drawing/2014/main" id="{EBB6ADD9-7A73-4172-BDE9-573E019E7C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93" name="Text Box 1">
          <a:extLst>
            <a:ext uri="{FF2B5EF4-FFF2-40B4-BE49-F238E27FC236}">
              <a16:creationId xmlns:a16="http://schemas.microsoft.com/office/drawing/2014/main" id="{159C7DB0-29CB-491A-AEFA-07ED1912B1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94" name="Text Box 1">
          <a:extLst>
            <a:ext uri="{FF2B5EF4-FFF2-40B4-BE49-F238E27FC236}">
              <a16:creationId xmlns:a16="http://schemas.microsoft.com/office/drawing/2014/main" id="{DC16AC0F-FE28-466E-B574-D0BD5A56C7C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95" name="Text Box 1">
          <a:extLst>
            <a:ext uri="{FF2B5EF4-FFF2-40B4-BE49-F238E27FC236}">
              <a16:creationId xmlns:a16="http://schemas.microsoft.com/office/drawing/2014/main" id="{AF3D1572-88CB-4873-AB6F-7AA350413B2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96" name="Text Box 1">
          <a:extLst>
            <a:ext uri="{FF2B5EF4-FFF2-40B4-BE49-F238E27FC236}">
              <a16:creationId xmlns:a16="http://schemas.microsoft.com/office/drawing/2014/main" id="{C5CF8815-BD17-457A-9FB8-E29D01AE06E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297" name="Text Box 1">
          <a:extLst>
            <a:ext uri="{FF2B5EF4-FFF2-40B4-BE49-F238E27FC236}">
              <a16:creationId xmlns:a16="http://schemas.microsoft.com/office/drawing/2014/main" id="{BE0D619E-01C9-4E13-A1D1-B3DD85393C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298" name="Text Box 1">
          <a:extLst>
            <a:ext uri="{FF2B5EF4-FFF2-40B4-BE49-F238E27FC236}">
              <a16:creationId xmlns:a16="http://schemas.microsoft.com/office/drawing/2014/main" id="{B5130FDE-C973-41D1-9BBC-62F596B0AC6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299" name="Text Box 1">
          <a:extLst>
            <a:ext uri="{FF2B5EF4-FFF2-40B4-BE49-F238E27FC236}">
              <a16:creationId xmlns:a16="http://schemas.microsoft.com/office/drawing/2014/main" id="{A1059768-2276-4B39-A1DD-FD5B0683241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00" name="Text Box 1">
          <a:extLst>
            <a:ext uri="{FF2B5EF4-FFF2-40B4-BE49-F238E27FC236}">
              <a16:creationId xmlns:a16="http://schemas.microsoft.com/office/drawing/2014/main" id="{68149B08-C707-4A5A-8307-878B5C93AB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01" name="Text Box 1">
          <a:extLst>
            <a:ext uri="{FF2B5EF4-FFF2-40B4-BE49-F238E27FC236}">
              <a16:creationId xmlns:a16="http://schemas.microsoft.com/office/drawing/2014/main" id="{D9598D9F-9A6A-4022-B8AB-9904FEF0240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2" name="Text Box 1">
          <a:extLst>
            <a:ext uri="{FF2B5EF4-FFF2-40B4-BE49-F238E27FC236}">
              <a16:creationId xmlns:a16="http://schemas.microsoft.com/office/drawing/2014/main" id="{916C0D6C-1026-468D-A4AE-D196529B23E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3" name="Text Box 1">
          <a:extLst>
            <a:ext uri="{FF2B5EF4-FFF2-40B4-BE49-F238E27FC236}">
              <a16:creationId xmlns:a16="http://schemas.microsoft.com/office/drawing/2014/main" id="{620D7845-7F3A-474C-976B-F2B58BEE7A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4" name="Text Box 1">
          <a:extLst>
            <a:ext uri="{FF2B5EF4-FFF2-40B4-BE49-F238E27FC236}">
              <a16:creationId xmlns:a16="http://schemas.microsoft.com/office/drawing/2014/main" id="{4D368171-31B5-440C-A880-69C277BFE38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5" name="Text Box 1">
          <a:extLst>
            <a:ext uri="{FF2B5EF4-FFF2-40B4-BE49-F238E27FC236}">
              <a16:creationId xmlns:a16="http://schemas.microsoft.com/office/drawing/2014/main" id="{1CAD37B7-5C1A-4981-A4FD-37FA153A30E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06" name="Text Box 1">
          <a:extLst>
            <a:ext uri="{FF2B5EF4-FFF2-40B4-BE49-F238E27FC236}">
              <a16:creationId xmlns:a16="http://schemas.microsoft.com/office/drawing/2014/main" id="{49C01E72-CE16-4A8D-AA37-ADE0741D6BB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7" name="Text Box 1">
          <a:extLst>
            <a:ext uri="{FF2B5EF4-FFF2-40B4-BE49-F238E27FC236}">
              <a16:creationId xmlns:a16="http://schemas.microsoft.com/office/drawing/2014/main" id="{AA464C0B-15BA-45CA-A134-41D34EA8A8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08" name="Text Box 1">
          <a:extLst>
            <a:ext uri="{FF2B5EF4-FFF2-40B4-BE49-F238E27FC236}">
              <a16:creationId xmlns:a16="http://schemas.microsoft.com/office/drawing/2014/main" id="{CE6D687C-D091-4600-86BC-49F46E813C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09" name="Text Box 1">
          <a:extLst>
            <a:ext uri="{FF2B5EF4-FFF2-40B4-BE49-F238E27FC236}">
              <a16:creationId xmlns:a16="http://schemas.microsoft.com/office/drawing/2014/main" id="{6D7F225E-E1A1-43B8-AA5E-E12670A3B2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10" name="Text Box 1">
          <a:extLst>
            <a:ext uri="{FF2B5EF4-FFF2-40B4-BE49-F238E27FC236}">
              <a16:creationId xmlns:a16="http://schemas.microsoft.com/office/drawing/2014/main" id="{BF4B65D8-4A5E-4BEE-9972-C1D5992F27A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11" name="Text Box 1">
          <a:extLst>
            <a:ext uri="{FF2B5EF4-FFF2-40B4-BE49-F238E27FC236}">
              <a16:creationId xmlns:a16="http://schemas.microsoft.com/office/drawing/2014/main" id="{65D1EDF0-B5A3-4476-8E7F-9BA7677E89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12" name="Text Box 1">
          <a:extLst>
            <a:ext uri="{FF2B5EF4-FFF2-40B4-BE49-F238E27FC236}">
              <a16:creationId xmlns:a16="http://schemas.microsoft.com/office/drawing/2014/main" id="{8BE2336F-F3AE-4FBC-80B2-6CD64454835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13" name="Text Box 1">
          <a:extLst>
            <a:ext uri="{FF2B5EF4-FFF2-40B4-BE49-F238E27FC236}">
              <a16:creationId xmlns:a16="http://schemas.microsoft.com/office/drawing/2014/main" id="{72F88B37-14AB-4AFB-A4E3-CC7EB5F9FD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14" name="Text Box 1">
          <a:extLst>
            <a:ext uri="{FF2B5EF4-FFF2-40B4-BE49-F238E27FC236}">
              <a16:creationId xmlns:a16="http://schemas.microsoft.com/office/drawing/2014/main" id="{7D3402C6-4019-42F0-B910-84E9DE4D0B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15" name="Text Box 1">
          <a:extLst>
            <a:ext uri="{FF2B5EF4-FFF2-40B4-BE49-F238E27FC236}">
              <a16:creationId xmlns:a16="http://schemas.microsoft.com/office/drawing/2014/main" id="{A030A1A6-CAEE-4F8A-9744-C6A620DFFDB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16" name="Text Box 1">
          <a:extLst>
            <a:ext uri="{FF2B5EF4-FFF2-40B4-BE49-F238E27FC236}">
              <a16:creationId xmlns:a16="http://schemas.microsoft.com/office/drawing/2014/main" id="{31C643F0-902A-4D22-862B-12820DD579F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17" name="Text Box 1">
          <a:extLst>
            <a:ext uri="{FF2B5EF4-FFF2-40B4-BE49-F238E27FC236}">
              <a16:creationId xmlns:a16="http://schemas.microsoft.com/office/drawing/2014/main" id="{2EC3D55D-56EC-48AF-92DF-0CCF8DD2BD1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18" name="Text Box 1">
          <a:extLst>
            <a:ext uri="{FF2B5EF4-FFF2-40B4-BE49-F238E27FC236}">
              <a16:creationId xmlns:a16="http://schemas.microsoft.com/office/drawing/2014/main" id="{470E0D2F-272E-4BE6-A715-9EE057C401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19" name="Text Box 1">
          <a:extLst>
            <a:ext uri="{FF2B5EF4-FFF2-40B4-BE49-F238E27FC236}">
              <a16:creationId xmlns:a16="http://schemas.microsoft.com/office/drawing/2014/main" id="{5BBF0834-B5AF-497E-8505-E6B6FA8EEFC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20" name="Text Box 1">
          <a:extLst>
            <a:ext uri="{FF2B5EF4-FFF2-40B4-BE49-F238E27FC236}">
              <a16:creationId xmlns:a16="http://schemas.microsoft.com/office/drawing/2014/main" id="{5A190C0D-9CB2-4164-8FCD-9D7BD2CDA7F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21" name="Text Box 1">
          <a:extLst>
            <a:ext uri="{FF2B5EF4-FFF2-40B4-BE49-F238E27FC236}">
              <a16:creationId xmlns:a16="http://schemas.microsoft.com/office/drawing/2014/main" id="{E3D5E355-9A39-440B-A103-074C5A85880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22" name="Text Box 1">
          <a:extLst>
            <a:ext uri="{FF2B5EF4-FFF2-40B4-BE49-F238E27FC236}">
              <a16:creationId xmlns:a16="http://schemas.microsoft.com/office/drawing/2014/main" id="{3D5E0160-0A10-4FCA-91BD-419C4059DFF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23" name="Text Box 1">
          <a:extLst>
            <a:ext uri="{FF2B5EF4-FFF2-40B4-BE49-F238E27FC236}">
              <a16:creationId xmlns:a16="http://schemas.microsoft.com/office/drawing/2014/main" id="{57327F5F-BCD8-49AE-8740-F2C50EE0617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24" name="Text Box 1">
          <a:extLst>
            <a:ext uri="{FF2B5EF4-FFF2-40B4-BE49-F238E27FC236}">
              <a16:creationId xmlns:a16="http://schemas.microsoft.com/office/drawing/2014/main" id="{DFA41053-D15F-41B7-9BD6-0E7B60582E1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25" name="Text Box 1">
          <a:extLst>
            <a:ext uri="{FF2B5EF4-FFF2-40B4-BE49-F238E27FC236}">
              <a16:creationId xmlns:a16="http://schemas.microsoft.com/office/drawing/2014/main" id="{63AAC6B3-17F1-49E0-B395-6B22DB669B5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26" name="Text Box 1">
          <a:extLst>
            <a:ext uri="{FF2B5EF4-FFF2-40B4-BE49-F238E27FC236}">
              <a16:creationId xmlns:a16="http://schemas.microsoft.com/office/drawing/2014/main" id="{191C4B31-6DC7-4644-AA29-4896B2F5028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27" name="Text Box 1">
          <a:extLst>
            <a:ext uri="{FF2B5EF4-FFF2-40B4-BE49-F238E27FC236}">
              <a16:creationId xmlns:a16="http://schemas.microsoft.com/office/drawing/2014/main" id="{AC391A4B-6639-47AA-8C8D-F576B3215DD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28" name="Text Box 1">
          <a:extLst>
            <a:ext uri="{FF2B5EF4-FFF2-40B4-BE49-F238E27FC236}">
              <a16:creationId xmlns:a16="http://schemas.microsoft.com/office/drawing/2014/main" id="{E22025DC-6C88-453F-BD8A-31235A1B98F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29" name="Text Box 1">
          <a:extLst>
            <a:ext uri="{FF2B5EF4-FFF2-40B4-BE49-F238E27FC236}">
              <a16:creationId xmlns:a16="http://schemas.microsoft.com/office/drawing/2014/main" id="{2DD3CD3C-CFB3-4DC7-BDB8-8A927F0383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30" name="Text Box 1">
          <a:extLst>
            <a:ext uri="{FF2B5EF4-FFF2-40B4-BE49-F238E27FC236}">
              <a16:creationId xmlns:a16="http://schemas.microsoft.com/office/drawing/2014/main" id="{05720853-D80F-45F6-A57E-48CE2F943D5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31" name="Text Box 1">
          <a:extLst>
            <a:ext uri="{FF2B5EF4-FFF2-40B4-BE49-F238E27FC236}">
              <a16:creationId xmlns:a16="http://schemas.microsoft.com/office/drawing/2014/main" id="{0BEDF46B-312F-42FD-B82C-C6398FAAB19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32" name="Text Box 1">
          <a:extLst>
            <a:ext uri="{FF2B5EF4-FFF2-40B4-BE49-F238E27FC236}">
              <a16:creationId xmlns:a16="http://schemas.microsoft.com/office/drawing/2014/main" id="{EFA4F00A-4787-41FF-98EB-D1047838F96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33" name="Text Box 1">
          <a:extLst>
            <a:ext uri="{FF2B5EF4-FFF2-40B4-BE49-F238E27FC236}">
              <a16:creationId xmlns:a16="http://schemas.microsoft.com/office/drawing/2014/main" id="{A29B0690-6178-4344-9958-A675FC2A40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34" name="Text Box 1">
          <a:extLst>
            <a:ext uri="{FF2B5EF4-FFF2-40B4-BE49-F238E27FC236}">
              <a16:creationId xmlns:a16="http://schemas.microsoft.com/office/drawing/2014/main" id="{FAC89AFE-6726-4328-98DC-866A64AC997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35" name="Text Box 1">
          <a:extLst>
            <a:ext uri="{FF2B5EF4-FFF2-40B4-BE49-F238E27FC236}">
              <a16:creationId xmlns:a16="http://schemas.microsoft.com/office/drawing/2014/main" id="{8B6D18D0-88B3-478C-92B9-28BAB90C8D2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36" name="Text Box 1">
          <a:extLst>
            <a:ext uri="{FF2B5EF4-FFF2-40B4-BE49-F238E27FC236}">
              <a16:creationId xmlns:a16="http://schemas.microsoft.com/office/drawing/2014/main" id="{69CFF289-A24C-4BB6-8656-E7754BA4E99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37" name="Text Box 1">
          <a:extLst>
            <a:ext uri="{FF2B5EF4-FFF2-40B4-BE49-F238E27FC236}">
              <a16:creationId xmlns:a16="http://schemas.microsoft.com/office/drawing/2014/main" id="{4D4A0150-A66B-4DBB-A5D8-04D1FCF6503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38" name="Text Box 1">
          <a:extLst>
            <a:ext uri="{FF2B5EF4-FFF2-40B4-BE49-F238E27FC236}">
              <a16:creationId xmlns:a16="http://schemas.microsoft.com/office/drawing/2014/main" id="{F516B637-93CE-4EAB-A746-B820A27AB01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39" name="Text Box 1">
          <a:extLst>
            <a:ext uri="{FF2B5EF4-FFF2-40B4-BE49-F238E27FC236}">
              <a16:creationId xmlns:a16="http://schemas.microsoft.com/office/drawing/2014/main" id="{AEB7DEB2-4EC2-4C29-A973-D1772A2DC0D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0" name="Text Box 1">
          <a:extLst>
            <a:ext uri="{FF2B5EF4-FFF2-40B4-BE49-F238E27FC236}">
              <a16:creationId xmlns:a16="http://schemas.microsoft.com/office/drawing/2014/main" id="{527EA09A-C630-463A-AA28-3F573BFA0ED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1" name="Text Box 1">
          <a:extLst>
            <a:ext uri="{FF2B5EF4-FFF2-40B4-BE49-F238E27FC236}">
              <a16:creationId xmlns:a16="http://schemas.microsoft.com/office/drawing/2014/main" id="{42AC534C-1704-4A30-9B2C-D14E8889969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2" name="Text Box 1">
          <a:extLst>
            <a:ext uri="{FF2B5EF4-FFF2-40B4-BE49-F238E27FC236}">
              <a16:creationId xmlns:a16="http://schemas.microsoft.com/office/drawing/2014/main" id="{A338A7C3-AFB7-4C63-BF28-4274ADFF33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3" name="Text Box 1">
          <a:extLst>
            <a:ext uri="{FF2B5EF4-FFF2-40B4-BE49-F238E27FC236}">
              <a16:creationId xmlns:a16="http://schemas.microsoft.com/office/drawing/2014/main" id="{E25EB0FF-57B3-4532-898E-A29D619FC1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4" name="Text Box 1">
          <a:extLst>
            <a:ext uri="{FF2B5EF4-FFF2-40B4-BE49-F238E27FC236}">
              <a16:creationId xmlns:a16="http://schemas.microsoft.com/office/drawing/2014/main" id="{343C923F-A3F8-4177-BBB8-F3ED23FF64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5" name="Text Box 1">
          <a:extLst>
            <a:ext uri="{FF2B5EF4-FFF2-40B4-BE49-F238E27FC236}">
              <a16:creationId xmlns:a16="http://schemas.microsoft.com/office/drawing/2014/main" id="{EA4B1E30-FE84-42F0-9DDB-C79D8ACB264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6" name="Text Box 1">
          <a:extLst>
            <a:ext uri="{FF2B5EF4-FFF2-40B4-BE49-F238E27FC236}">
              <a16:creationId xmlns:a16="http://schemas.microsoft.com/office/drawing/2014/main" id="{31E54420-5522-407E-92E8-2C9AFCD9E6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7" name="Text Box 1">
          <a:extLst>
            <a:ext uri="{FF2B5EF4-FFF2-40B4-BE49-F238E27FC236}">
              <a16:creationId xmlns:a16="http://schemas.microsoft.com/office/drawing/2014/main" id="{F42E6F9E-0750-4791-99E3-A1EB2B1D141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8" name="Text Box 1">
          <a:extLst>
            <a:ext uri="{FF2B5EF4-FFF2-40B4-BE49-F238E27FC236}">
              <a16:creationId xmlns:a16="http://schemas.microsoft.com/office/drawing/2014/main" id="{B4A6CFEF-16A8-42FE-9F99-21DE2029AE3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49" name="Text Box 1">
          <a:extLst>
            <a:ext uri="{FF2B5EF4-FFF2-40B4-BE49-F238E27FC236}">
              <a16:creationId xmlns:a16="http://schemas.microsoft.com/office/drawing/2014/main" id="{373B8B2C-7DEC-4D06-B897-1EE68611A92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50" name="Text Box 1">
          <a:extLst>
            <a:ext uri="{FF2B5EF4-FFF2-40B4-BE49-F238E27FC236}">
              <a16:creationId xmlns:a16="http://schemas.microsoft.com/office/drawing/2014/main" id="{90D754BE-7BD0-4863-ADD0-9C6B60E21BF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51" name="Text Box 1">
          <a:extLst>
            <a:ext uri="{FF2B5EF4-FFF2-40B4-BE49-F238E27FC236}">
              <a16:creationId xmlns:a16="http://schemas.microsoft.com/office/drawing/2014/main" id="{4F98367C-136C-4C34-847F-11CA4D2622B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52" name="Text Box 1">
          <a:extLst>
            <a:ext uri="{FF2B5EF4-FFF2-40B4-BE49-F238E27FC236}">
              <a16:creationId xmlns:a16="http://schemas.microsoft.com/office/drawing/2014/main" id="{C951A42D-B539-4DDC-A3E3-B971001F2C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353" name="Text Box 1">
          <a:extLst>
            <a:ext uri="{FF2B5EF4-FFF2-40B4-BE49-F238E27FC236}">
              <a16:creationId xmlns:a16="http://schemas.microsoft.com/office/drawing/2014/main" id="{DE9D9EAB-4916-4D67-9147-B8754828F1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54" name="Text Box 1">
          <a:extLst>
            <a:ext uri="{FF2B5EF4-FFF2-40B4-BE49-F238E27FC236}">
              <a16:creationId xmlns:a16="http://schemas.microsoft.com/office/drawing/2014/main" id="{06244BC2-1650-49FE-97F5-9140D2C245C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55" name="Text Box 1">
          <a:extLst>
            <a:ext uri="{FF2B5EF4-FFF2-40B4-BE49-F238E27FC236}">
              <a16:creationId xmlns:a16="http://schemas.microsoft.com/office/drawing/2014/main" id="{D1C37192-54CD-4B86-8DFE-B5DDAC977AF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56" name="Text Box 1">
          <a:extLst>
            <a:ext uri="{FF2B5EF4-FFF2-40B4-BE49-F238E27FC236}">
              <a16:creationId xmlns:a16="http://schemas.microsoft.com/office/drawing/2014/main" id="{C2301056-AE6F-4C86-BBAE-5138FCA191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57" name="Text Box 1">
          <a:extLst>
            <a:ext uri="{FF2B5EF4-FFF2-40B4-BE49-F238E27FC236}">
              <a16:creationId xmlns:a16="http://schemas.microsoft.com/office/drawing/2014/main" id="{5844DAF9-0BBE-4CD5-AFA6-04C9384E765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58" name="Text Box 1">
          <a:extLst>
            <a:ext uri="{FF2B5EF4-FFF2-40B4-BE49-F238E27FC236}">
              <a16:creationId xmlns:a16="http://schemas.microsoft.com/office/drawing/2014/main" id="{29EA168C-2045-4460-86FC-AD65488324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59" name="Text Box 1">
          <a:extLst>
            <a:ext uri="{FF2B5EF4-FFF2-40B4-BE49-F238E27FC236}">
              <a16:creationId xmlns:a16="http://schemas.microsoft.com/office/drawing/2014/main" id="{F2C29E8F-CDCF-4BCE-80E0-B698D146C25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0" name="Text Box 1">
          <a:extLst>
            <a:ext uri="{FF2B5EF4-FFF2-40B4-BE49-F238E27FC236}">
              <a16:creationId xmlns:a16="http://schemas.microsoft.com/office/drawing/2014/main" id="{392F6CED-44F2-4E77-A4C7-54294809109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1" name="Text Box 1">
          <a:extLst>
            <a:ext uri="{FF2B5EF4-FFF2-40B4-BE49-F238E27FC236}">
              <a16:creationId xmlns:a16="http://schemas.microsoft.com/office/drawing/2014/main" id="{72BDE1A5-7A70-43C1-8989-6F7C2E7D313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62" name="Text Box 1">
          <a:extLst>
            <a:ext uri="{FF2B5EF4-FFF2-40B4-BE49-F238E27FC236}">
              <a16:creationId xmlns:a16="http://schemas.microsoft.com/office/drawing/2014/main" id="{09C56793-484F-4CBF-9C18-D0A78FE430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63" name="Text Box 1">
          <a:extLst>
            <a:ext uri="{FF2B5EF4-FFF2-40B4-BE49-F238E27FC236}">
              <a16:creationId xmlns:a16="http://schemas.microsoft.com/office/drawing/2014/main" id="{E6642ABB-261E-471D-8FB7-62DBAFF00F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64" name="Text Box 1">
          <a:extLst>
            <a:ext uri="{FF2B5EF4-FFF2-40B4-BE49-F238E27FC236}">
              <a16:creationId xmlns:a16="http://schemas.microsoft.com/office/drawing/2014/main" id="{267DB4EE-244E-4DD7-9E17-D4400AE090A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65" name="Text Box 1">
          <a:extLst>
            <a:ext uri="{FF2B5EF4-FFF2-40B4-BE49-F238E27FC236}">
              <a16:creationId xmlns:a16="http://schemas.microsoft.com/office/drawing/2014/main" id="{0A9E8F14-9321-4C75-8C04-8C24C82864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6" name="Text Box 1">
          <a:extLst>
            <a:ext uri="{FF2B5EF4-FFF2-40B4-BE49-F238E27FC236}">
              <a16:creationId xmlns:a16="http://schemas.microsoft.com/office/drawing/2014/main" id="{DEAC92E9-36E5-4797-8594-0898BF9A69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7" name="Text Box 1">
          <a:extLst>
            <a:ext uri="{FF2B5EF4-FFF2-40B4-BE49-F238E27FC236}">
              <a16:creationId xmlns:a16="http://schemas.microsoft.com/office/drawing/2014/main" id="{AEFBF474-A0BC-4343-943E-359DD0F301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8" name="Text Box 1">
          <a:extLst>
            <a:ext uri="{FF2B5EF4-FFF2-40B4-BE49-F238E27FC236}">
              <a16:creationId xmlns:a16="http://schemas.microsoft.com/office/drawing/2014/main" id="{857E676A-F310-4C70-895D-89663A198D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69" name="Text Box 1">
          <a:extLst>
            <a:ext uri="{FF2B5EF4-FFF2-40B4-BE49-F238E27FC236}">
              <a16:creationId xmlns:a16="http://schemas.microsoft.com/office/drawing/2014/main" id="{1E089537-3DB7-4565-9C81-FCF9779A39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70" name="Text Box 1">
          <a:extLst>
            <a:ext uri="{FF2B5EF4-FFF2-40B4-BE49-F238E27FC236}">
              <a16:creationId xmlns:a16="http://schemas.microsoft.com/office/drawing/2014/main" id="{8901659F-848E-4D33-A2A4-887283C21C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71" name="Text Box 1">
          <a:extLst>
            <a:ext uri="{FF2B5EF4-FFF2-40B4-BE49-F238E27FC236}">
              <a16:creationId xmlns:a16="http://schemas.microsoft.com/office/drawing/2014/main" id="{A55E6069-471D-44C2-A0F2-B96A26DE11F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72" name="Text Box 1">
          <a:extLst>
            <a:ext uri="{FF2B5EF4-FFF2-40B4-BE49-F238E27FC236}">
              <a16:creationId xmlns:a16="http://schemas.microsoft.com/office/drawing/2014/main" id="{B5305806-0C90-4235-A98F-E7E8318C36C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73" name="Text Box 1">
          <a:extLst>
            <a:ext uri="{FF2B5EF4-FFF2-40B4-BE49-F238E27FC236}">
              <a16:creationId xmlns:a16="http://schemas.microsoft.com/office/drawing/2014/main" id="{FA1A24BC-21E0-4A50-994C-98B2EC90844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74" name="Text Box 1">
          <a:extLst>
            <a:ext uri="{FF2B5EF4-FFF2-40B4-BE49-F238E27FC236}">
              <a16:creationId xmlns:a16="http://schemas.microsoft.com/office/drawing/2014/main" id="{47110341-5702-4404-8B06-29972F8A4AD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75" name="Text Box 1">
          <a:extLst>
            <a:ext uri="{FF2B5EF4-FFF2-40B4-BE49-F238E27FC236}">
              <a16:creationId xmlns:a16="http://schemas.microsoft.com/office/drawing/2014/main" id="{2A1609F7-BFE5-4A4E-9EC4-9132C761C3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76" name="Text Box 1">
          <a:extLst>
            <a:ext uri="{FF2B5EF4-FFF2-40B4-BE49-F238E27FC236}">
              <a16:creationId xmlns:a16="http://schemas.microsoft.com/office/drawing/2014/main" id="{5ABBC537-1186-42C1-AE2A-60F6495524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77" name="Text Box 1">
          <a:extLst>
            <a:ext uri="{FF2B5EF4-FFF2-40B4-BE49-F238E27FC236}">
              <a16:creationId xmlns:a16="http://schemas.microsoft.com/office/drawing/2014/main" id="{A6AA7683-946E-49E8-B824-3322DE6333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78" name="Text Box 1">
          <a:extLst>
            <a:ext uri="{FF2B5EF4-FFF2-40B4-BE49-F238E27FC236}">
              <a16:creationId xmlns:a16="http://schemas.microsoft.com/office/drawing/2014/main" id="{494DD28D-9540-46A0-AFD4-3B57E202920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79" name="Text Box 1">
          <a:extLst>
            <a:ext uri="{FF2B5EF4-FFF2-40B4-BE49-F238E27FC236}">
              <a16:creationId xmlns:a16="http://schemas.microsoft.com/office/drawing/2014/main" id="{C54E8DF8-63E1-4BD6-8C82-486F529185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80" name="Text Box 1">
          <a:extLst>
            <a:ext uri="{FF2B5EF4-FFF2-40B4-BE49-F238E27FC236}">
              <a16:creationId xmlns:a16="http://schemas.microsoft.com/office/drawing/2014/main" id="{C2309EED-0F41-4647-A24A-8065CE3807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81" name="Text Box 1">
          <a:extLst>
            <a:ext uri="{FF2B5EF4-FFF2-40B4-BE49-F238E27FC236}">
              <a16:creationId xmlns:a16="http://schemas.microsoft.com/office/drawing/2014/main" id="{7F347612-CD01-4FAC-9DC0-DF680BF824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82" name="Text Box 1">
          <a:extLst>
            <a:ext uri="{FF2B5EF4-FFF2-40B4-BE49-F238E27FC236}">
              <a16:creationId xmlns:a16="http://schemas.microsoft.com/office/drawing/2014/main" id="{60E87F1B-F931-43CD-B15C-73826347830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83" name="Text Box 1">
          <a:extLst>
            <a:ext uri="{FF2B5EF4-FFF2-40B4-BE49-F238E27FC236}">
              <a16:creationId xmlns:a16="http://schemas.microsoft.com/office/drawing/2014/main" id="{75E38E9A-44AA-4D93-8D38-8372534891E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84" name="Text Box 1">
          <a:extLst>
            <a:ext uri="{FF2B5EF4-FFF2-40B4-BE49-F238E27FC236}">
              <a16:creationId xmlns:a16="http://schemas.microsoft.com/office/drawing/2014/main" id="{77B2BE88-D189-4015-938D-B21F2D3C2B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85" name="Text Box 1">
          <a:extLst>
            <a:ext uri="{FF2B5EF4-FFF2-40B4-BE49-F238E27FC236}">
              <a16:creationId xmlns:a16="http://schemas.microsoft.com/office/drawing/2014/main" id="{DFE9C73C-2658-4F94-BE4E-F86DB055F8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86" name="Text Box 1">
          <a:extLst>
            <a:ext uri="{FF2B5EF4-FFF2-40B4-BE49-F238E27FC236}">
              <a16:creationId xmlns:a16="http://schemas.microsoft.com/office/drawing/2014/main" id="{FBC72CD4-F19E-42FC-BD07-402F6A3DAA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87" name="Text Box 1">
          <a:extLst>
            <a:ext uri="{FF2B5EF4-FFF2-40B4-BE49-F238E27FC236}">
              <a16:creationId xmlns:a16="http://schemas.microsoft.com/office/drawing/2014/main" id="{7C137938-7E02-486C-9345-0295FA206F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388" name="Text Box 1">
          <a:extLst>
            <a:ext uri="{FF2B5EF4-FFF2-40B4-BE49-F238E27FC236}">
              <a16:creationId xmlns:a16="http://schemas.microsoft.com/office/drawing/2014/main" id="{159628C1-0476-4AE3-908E-BFD371F539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89" name="Text Box 1">
          <a:extLst>
            <a:ext uri="{FF2B5EF4-FFF2-40B4-BE49-F238E27FC236}">
              <a16:creationId xmlns:a16="http://schemas.microsoft.com/office/drawing/2014/main" id="{3FBE864C-5673-4F3B-AFED-0A5D618677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0" name="Text Box 1">
          <a:extLst>
            <a:ext uri="{FF2B5EF4-FFF2-40B4-BE49-F238E27FC236}">
              <a16:creationId xmlns:a16="http://schemas.microsoft.com/office/drawing/2014/main" id="{5EE9C03C-2850-4A87-8D27-37F201DA69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1" name="Text Box 1">
          <a:extLst>
            <a:ext uri="{FF2B5EF4-FFF2-40B4-BE49-F238E27FC236}">
              <a16:creationId xmlns:a16="http://schemas.microsoft.com/office/drawing/2014/main" id="{A2CC7CB8-D288-4E66-B0CF-BF3EA8819E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2" name="Text Box 1">
          <a:extLst>
            <a:ext uri="{FF2B5EF4-FFF2-40B4-BE49-F238E27FC236}">
              <a16:creationId xmlns:a16="http://schemas.microsoft.com/office/drawing/2014/main" id="{CF23E53C-51EB-4262-8CBB-EC89CB82A58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3" name="Text Box 1">
          <a:extLst>
            <a:ext uri="{FF2B5EF4-FFF2-40B4-BE49-F238E27FC236}">
              <a16:creationId xmlns:a16="http://schemas.microsoft.com/office/drawing/2014/main" id="{BA145D6E-C658-4DFE-86BF-426DEE56B9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94" name="Text Box 1">
          <a:extLst>
            <a:ext uri="{FF2B5EF4-FFF2-40B4-BE49-F238E27FC236}">
              <a16:creationId xmlns:a16="http://schemas.microsoft.com/office/drawing/2014/main" id="{FFC6CDEE-8EC6-4009-B69D-C8100972415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5" name="Text Box 1">
          <a:extLst>
            <a:ext uri="{FF2B5EF4-FFF2-40B4-BE49-F238E27FC236}">
              <a16:creationId xmlns:a16="http://schemas.microsoft.com/office/drawing/2014/main" id="{18F669E9-E02D-4A94-93B6-AE8CDB4490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396" name="Text Box 1">
          <a:extLst>
            <a:ext uri="{FF2B5EF4-FFF2-40B4-BE49-F238E27FC236}">
              <a16:creationId xmlns:a16="http://schemas.microsoft.com/office/drawing/2014/main" id="{1EA477C9-D063-4EAE-A113-42F9607F82E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397" name="Text Box 1">
          <a:extLst>
            <a:ext uri="{FF2B5EF4-FFF2-40B4-BE49-F238E27FC236}">
              <a16:creationId xmlns:a16="http://schemas.microsoft.com/office/drawing/2014/main" id="{3FEBE658-3C54-4A59-A31B-6D5A1C2ABCE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98" name="Text Box 1">
          <a:extLst>
            <a:ext uri="{FF2B5EF4-FFF2-40B4-BE49-F238E27FC236}">
              <a16:creationId xmlns:a16="http://schemas.microsoft.com/office/drawing/2014/main" id="{B8F98942-0F77-4ED7-B96C-5BD521045A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399" name="Text Box 1">
          <a:extLst>
            <a:ext uri="{FF2B5EF4-FFF2-40B4-BE49-F238E27FC236}">
              <a16:creationId xmlns:a16="http://schemas.microsoft.com/office/drawing/2014/main" id="{9BBF8D00-ABD6-4B54-A301-A94EBF1EAD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00" name="Text Box 1">
          <a:extLst>
            <a:ext uri="{FF2B5EF4-FFF2-40B4-BE49-F238E27FC236}">
              <a16:creationId xmlns:a16="http://schemas.microsoft.com/office/drawing/2014/main" id="{D773B177-179C-4E84-9442-96F3EB7EE57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01" name="Text Box 1">
          <a:extLst>
            <a:ext uri="{FF2B5EF4-FFF2-40B4-BE49-F238E27FC236}">
              <a16:creationId xmlns:a16="http://schemas.microsoft.com/office/drawing/2014/main" id="{6F5DE6CF-5642-4590-80E8-75DE64FB436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02" name="Text Box 1">
          <a:extLst>
            <a:ext uri="{FF2B5EF4-FFF2-40B4-BE49-F238E27FC236}">
              <a16:creationId xmlns:a16="http://schemas.microsoft.com/office/drawing/2014/main" id="{B4B29459-3295-4BEF-9BC1-D9C030EDCAA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03" name="Text Box 1">
          <a:extLst>
            <a:ext uri="{FF2B5EF4-FFF2-40B4-BE49-F238E27FC236}">
              <a16:creationId xmlns:a16="http://schemas.microsoft.com/office/drawing/2014/main" id="{E1009EEE-55A7-4165-8504-9634A7B75E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04" name="Text Box 1">
          <a:extLst>
            <a:ext uri="{FF2B5EF4-FFF2-40B4-BE49-F238E27FC236}">
              <a16:creationId xmlns:a16="http://schemas.microsoft.com/office/drawing/2014/main" id="{79F7A363-2511-4DD1-B2DF-EC809023004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05" name="Text Box 1">
          <a:extLst>
            <a:ext uri="{FF2B5EF4-FFF2-40B4-BE49-F238E27FC236}">
              <a16:creationId xmlns:a16="http://schemas.microsoft.com/office/drawing/2014/main" id="{4AEB5352-FBE2-4B61-9161-CC020DD46F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06" name="Text Box 1">
          <a:extLst>
            <a:ext uri="{FF2B5EF4-FFF2-40B4-BE49-F238E27FC236}">
              <a16:creationId xmlns:a16="http://schemas.microsoft.com/office/drawing/2014/main" id="{9F173980-07D8-4CCE-A9D3-6605F8A03A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07" name="Text Box 1">
          <a:extLst>
            <a:ext uri="{FF2B5EF4-FFF2-40B4-BE49-F238E27FC236}">
              <a16:creationId xmlns:a16="http://schemas.microsoft.com/office/drawing/2014/main" id="{D0A69991-9D12-43F7-99E1-D1699FA3DD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08" name="Text Box 1">
          <a:extLst>
            <a:ext uri="{FF2B5EF4-FFF2-40B4-BE49-F238E27FC236}">
              <a16:creationId xmlns:a16="http://schemas.microsoft.com/office/drawing/2014/main" id="{F840039D-102C-4708-A825-F4E7AF7BF1B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09" name="Text Box 1">
          <a:extLst>
            <a:ext uri="{FF2B5EF4-FFF2-40B4-BE49-F238E27FC236}">
              <a16:creationId xmlns:a16="http://schemas.microsoft.com/office/drawing/2014/main" id="{701EEAD3-9001-49FE-A671-F294B2DC34C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10" name="Text Box 1">
          <a:extLst>
            <a:ext uri="{FF2B5EF4-FFF2-40B4-BE49-F238E27FC236}">
              <a16:creationId xmlns:a16="http://schemas.microsoft.com/office/drawing/2014/main" id="{48F17CA6-62E5-4FFE-8C5C-5342770A2DC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11" name="Text Box 1">
          <a:extLst>
            <a:ext uri="{FF2B5EF4-FFF2-40B4-BE49-F238E27FC236}">
              <a16:creationId xmlns:a16="http://schemas.microsoft.com/office/drawing/2014/main" id="{E3E553C9-23AC-4BCC-ACB4-9D8F48EFFDD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12" name="Text Box 1">
          <a:extLst>
            <a:ext uri="{FF2B5EF4-FFF2-40B4-BE49-F238E27FC236}">
              <a16:creationId xmlns:a16="http://schemas.microsoft.com/office/drawing/2014/main" id="{F6AA94D2-9DBC-4A91-8717-CFA5EFFA17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13" name="Text Box 1">
          <a:extLst>
            <a:ext uri="{FF2B5EF4-FFF2-40B4-BE49-F238E27FC236}">
              <a16:creationId xmlns:a16="http://schemas.microsoft.com/office/drawing/2014/main" id="{7BB77A34-C4DC-4678-BB9E-9C9DF149F6C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14" name="Text Box 1">
          <a:extLst>
            <a:ext uri="{FF2B5EF4-FFF2-40B4-BE49-F238E27FC236}">
              <a16:creationId xmlns:a16="http://schemas.microsoft.com/office/drawing/2014/main" id="{A70AD43E-C90C-4226-B6DC-026877BF37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15" name="Text Box 1">
          <a:extLst>
            <a:ext uri="{FF2B5EF4-FFF2-40B4-BE49-F238E27FC236}">
              <a16:creationId xmlns:a16="http://schemas.microsoft.com/office/drawing/2014/main" id="{1AC22EBC-CF5D-4AEC-88C9-BD1548B791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16" name="Text Box 1">
          <a:extLst>
            <a:ext uri="{FF2B5EF4-FFF2-40B4-BE49-F238E27FC236}">
              <a16:creationId xmlns:a16="http://schemas.microsoft.com/office/drawing/2014/main" id="{F98F41A6-592B-4CA0-8937-D0F52053B8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17" name="Text Box 1">
          <a:extLst>
            <a:ext uri="{FF2B5EF4-FFF2-40B4-BE49-F238E27FC236}">
              <a16:creationId xmlns:a16="http://schemas.microsoft.com/office/drawing/2014/main" id="{FEDFFD79-A1DA-4EB0-BD6F-890DB540B65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18" name="Text Box 1">
          <a:extLst>
            <a:ext uri="{FF2B5EF4-FFF2-40B4-BE49-F238E27FC236}">
              <a16:creationId xmlns:a16="http://schemas.microsoft.com/office/drawing/2014/main" id="{5A146BDC-1955-45F1-AF55-701520AA4F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19" name="Text Box 1">
          <a:extLst>
            <a:ext uri="{FF2B5EF4-FFF2-40B4-BE49-F238E27FC236}">
              <a16:creationId xmlns:a16="http://schemas.microsoft.com/office/drawing/2014/main" id="{05B25BA3-32C7-4C41-8176-71DACAF84D6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20" name="Text Box 1">
          <a:extLst>
            <a:ext uri="{FF2B5EF4-FFF2-40B4-BE49-F238E27FC236}">
              <a16:creationId xmlns:a16="http://schemas.microsoft.com/office/drawing/2014/main" id="{0AD11DCF-2657-4187-9314-1490260E8C3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21" name="Text Box 1">
          <a:extLst>
            <a:ext uri="{FF2B5EF4-FFF2-40B4-BE49-F238E27FC236}">
              <a16:creationId xmlns:a16="http://schemas.microsoft.com/office/drawing/2014/main" id="{C54DF255-8279-4B46-8832-4DC8BF3C03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22" name="Text Box 1">
          <a:extLst>
            <a:ext uri="{FF2B5EF4-FFF2-40B4-BE49-F238E27FC236}">
              <a16:creationId xmlns:a16="http://schemas.microsoft.com/office/drawing/2014/main" id="{504E48CF-757F-42BC-8F8D-D2F7EA05AA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23" name="Text Box 1">
          <a:extLst>
            <a:ext uri="{FF2B5EF4-FFF2-40B4-BE49-F238E27FC236}">
              <a16:creationId xmlns:a16="http://schemas.microsoft.com/office/drawing/2014/main" id="{8CCA96B3-CD9C-4E82-961C-CEDC730E7EF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24" name="Text Box 1">
          <a:extLst>
            <a:ext uri="{FF2B5EF4-FFF2-40B4-BE49-F238E27FC236}">
              <a16:creationId xmlns:a16="http://schemas.microsoft.com/office/drawing/2014/main" id="{18BD2462-1687-442D-A982-7897DBC982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25" name="Text Box 1">
          <a:extLst>
            <a:ext uri="{FF2B5EF4-FFF2-40B4-BE49-F238E27FC236}">
              <a16:creationId xmlns:a16="http://schemas.microsoft.com/office/drawing/2014/main" id="{96ED4E69-F1B7-4E8C-AABC-9323E13028E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26" name="Text Box 1">
          <a:extLst>
            <a:ext uri="{FF2B5EF4-FFF2-40B4-BE49-F238E27FC236}">
              <a16:creationId xmlns:a16="http://schemas.microsoft.com/office/drawing/2014/main" id="{0D9E108B-2975-405B-8D25-98538777D38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27" name="Text Box 1">
          <a:extLst>
            <a:ext uri="{FF2B5EF4-FFF2-40B4-BE49-F238E27FC236}">
              <a16:creationId xmlns:a16="http://schemas.microsoft.com/office/drawing/2014/main" id="{94721A84-970A-459E-8016-29B92CDA2E1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28" name="Text Box 1">
          <a:extLst>
            <a:ext uri="{FF2B5EF4-FFF2-40B4-BE49-F238E27FC236}">
              <a16:creationId xmlns:a16="http://schemas.microsoft.com/office/drawing/2014/main" id="{917E19F0-B7AA-4BF0-920F-44B4A365AF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29" name="Text Box 1">
          <a:extLst>
            <a:ext uri="{FF2B5EF4-FFF2-40B4-BE49-F238E27FC236}">
              <a16:creationId xmlns:a16="http://schemas.microsoft.com/office/drawing/2014/main" id="{1AA3BA8E-41FE-4526-B17E-FCEE4A323C4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30" name="Text Box 1">
          <a:extLst>
            <a:ext uri="{FF2B5EF4-FFF2-40B4-BE49-F238E27FC236}">
              <a16:creationId xmlns:a16="http://schemas.microsoft.com/office/drawing/2014/main" id="{5AA3BD6F-A5D7-4973-87A5-F03224558EE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31" name="Text Box 1">
          <a:extLst>
            <a:ext uri="{FF2B5EF4-FFF2-40B4-BE49-F238E27FC236}">
              <a16:creationId xmlns:a16="http://schemas.microsoft.com/office/drawing/2014/main" id="{43E5EDD4-1DC5-4903-82CB-7A78100D3B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32" name="Text Box 1">
          <a:extLst>
            <a:ext uri="{FF2B5EF4-FFF2-40B4-BE49-F238E27FC236}">
              <a16:creationId xmlns:a16="http://schemas.microsoft.com/office/drawing/2014/main" id="{189D7DF8-878C-439A-810D-20D14B6C83F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33" name="Text Box 1">
          <a:extLst>
            <a:ext uri="{FF2B5EF4-FFF2-40B4-BE49-F238E27FC236}">
              <a16:creationId xmlns:a16="http://schemas.microsoft.com/office/drawing/2014/main" id="{E33EF8BF-3319-4C09-B5F8-908EF5D33A6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34" name="Text Box 1">
          <a:extLst>
            <a:ext uri="{FF2B5EF4-FFF2-40B4-BE49-F238E27FC236}">
              <a16:creationId xmlns:a16="http://schemas.microsoft.com/office/drawing/2014/main" id="{A9A18427-CAAB-4745-850B-E5D03FD9AB2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35" name="Text Box 1">
          <a:extLst>
            <a:ext uri="{FF2B5EF4-FFF2-40B4-BE49-F238E27FC236}">
              <a16:creationId xmlns:a16="http://schemas.microsoft.com/office/drawing/2014/main" id="{C8F0F594-4124-4DBB-9BEC-163D54C9739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36" name="Text Box 1">
          <a:extLst>
            <a:ext uri="{FF2B5EF4-FFF2-40B4-BE49-F238E27FC236}">
              <a16:creationId xmlns:a16="http://schemas.microsoft.com/office/drawing/2014/main" id="{D35FDB0E-B4CA-4743-840D-7AF10D5928B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37" name="Text Box 1">
          <a:extLst>
            <a:ext uri="{FF2B5EF4-FFF2-40B4-BE49-F238E27FC236}">
              <a16:creationId xmlns:a16="http://schemas.microsoft.com/office/drawing/2014/main" id="{35994755-3FB7-416E-97D4-8AFE36D4D62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38" name="Text Box 1">
          <a:extLst>
            <a:ext uri="{FF2B5EF4-FFF2-40B4-BE49-F238E27FC236}">
              <a16:creationId xmlns:a16="http://schemas.microsoft.com/office/drawing/2014/main" id="{7644BF8A-12A4-42EC-A31D-F987BD5C4A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39" name="Text Box 1">
          <a:extLst>
            <a:ext uri="{FF2B5EF4-FFF2-40B4-BE49-F238E27FC236}">
              <a16:creationId xmlns:a16="http://schemas.microsoft.com/office/drawing/2014/main" id="{C286D4C7-24EE-4FED-8009-A1F3289A5BC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40" name="Text Box 1">
          <a:extLst>
            <a:ext uri="{FF2B5EF4-FFF2-40B4-BE49-F238E27FC236}">
              <a16:creationId xmlns:a16="http://schemas.microsoft.com/office/drawing/2014/main" id="{85BF208F-9255-43A9-8857-60381ACDB2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41" name="Text Box 1">
          <a:extLst>
            <a:ext uri="{FF2B5EF4-FFF2-40B4-BE49-F238E27FC236}">
              <a16:creationId xmlns:a16="http://schemas.microsoft.com/office/drawing/2014/main" id="{5F6981CD-5D47-489F-9F5A-80242A125A5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42" name="Text Box 1">
          <a:extLst>
            <a:ext uri="{FF2B5EF4-FFF2-40B4-BE49-F238E27FC236}">
              <a16:creationId xmlns:a16="http://schemas.microsoft.com/office/drawing/2014/main" id="{AAECBB90-26A7-478B-9CEC-F178E6F3835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43" name="Text Box 1">
          <a:extLst>
            <a:ext uri="{FF2B5EF4-FFF2-40B4-BE49-F238E27FC236}">
              <a16:creationId xmlns:a16="http://schemas.microsoft.com/office/drawing/2014/main" id="{FCE6A3A7-52EB-44F7-BC7D-08B466B241A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44" name="Text Box 1">
          <a:extLst>
            <a:ext uri="{FF2B5EF4-FFF2-40B4-BE49-F238E27FC236}">
              <a16:creationId xmlns:a16="http://schemas.microsoft.com/office/drawing/2014/main" id="{F7313A12-342B-45ED-8EBA-D441918010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45" name="Text Box 1">
          <a:extLst>
            <a:ext uri="{FF2B5EF4-FFF2-40B4-BE49-F238E27FC236}">
              <a16:creationId xmlns:a16="http://schemas.microsoft.com/office/drawing/2014/main" id="{F659747F-A7F2-4DDC-B4CA-20277D8C20B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46" name="Text Box 1">
          <a:extLst>
            <a:ext uri="{FF2B5EF4-FFF2-40B4-BE49-F238E27FC236}">
              <a16:creationId xmlns:a16="http://schemas.microsoft.com/office/drawing/2014/main" id="{10DFC6DA-D184-46D5-9137-82EEB746B69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47" name="Text Box 1">
          <a:extLst>
            <a:ext uri="{FF2B5EF4-FFF2-40B4-BE49-F238E27FC236}">
              <a16:creationId xmlns:a16="http://schemas.microsoft.com/office/drawing/2014/main" id="{2306C1BB-6A22-4436-92DF-651C5A06C30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48" name="Text Box 1">
          <a:extLst>
            <a:ext uri="{FF2B5EF4-FFF2-40B4-BE49-F238E27FC236}">
              <a16:creationId xmlns:a16="http://schemas.microsoft.com/office/drawing/2014/main" id="{A60D751A-7D9A-47BB-A9E9-4258F87ECCE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49" name="Text Box 1">
          <a:extLst>
            <a:ext uri="{FF2B5EF4-FFF2-40B4-BE49-F238E27FC236}">
              <a16:creationId xmlns:a16="http://schemas.microsoft.com/office/drawing/2014/main" id="{21E8F5F1-5972-4678-B02B-463B965F4A8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50" name="Text Box 1">
          <a:extLst>
            <a:ext uri="{FF2B5EF4-FFF2-40B4-BE49-F238E27FC236}">
              <a16:creationId xmlns:a16="http://schemas.microsoft.com/office/drawing/2014/main" id="{FA6403E4-AFA1-4A9A-9319-75A3070FBD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51" name="Text Box 1">
          <a:extLst>
            <a:ext uri="{FF2B5EF4-FFF2-40B4-BE49-F238E27FC236}">
              <a16:creationId xmlns:a16="http://schemas.microsoft.com/office/drawing/2014/main" id="{B23E4275-CC8F-486D-9A9B-E0E3B1F581B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52" name="Text Box 1">
          <a:extLst>
            <a:ext uri="{FF2B5EF4-FFF2-40B4-BE49-F238E27FC236}">
              <a16:creationId xmlns:a16="http://schemas.microsoft.com/office/drawing/2014/main" id="{5E11E561-5C59-45E0-B456-A6A6D4A34B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53" name="Text Box 1">
          <a:extLst>
            <a:ext uri="{FF2B5EF4-FFF2-40B4-BE49-F238E27FC236}">
              <a16:creationId xmlns:a16="http://schemas.microsoft.com/office/drawing/2014/main" id="{DA4D1D3D-6605-46C1-A496-8E326406CDE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54" name="Text Box 1">
          <a:extLst>
            <a:ext uri="{FF2B5EF4-FFF2-40B4-BE49-F238E27FC236}">
              <a16:creationId xmlns:a16="http://schemas.microsoft.com/office/drawing/2014/main" id="{AAA67B3A-7ABB-48B0-9251-8A157C7D22B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55" name="Text Box 1">
          <a:extLst>
            <a:ext uri="{FF2B5EF4-FFF2-40B4-BE49-F238E27FC236}">
              <a16:creationId xmlns:a16="http://schemas.microsoft.com/office/drawing/2014/main" id="{92D25E3C-37E2-4E19-A5F0-E7D427EC58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56" name="Text Box 1">
          <a:extLst>
            <a:ext uri="{FF2B5EF4-FFF2-40B4-BE49-F238E27FC236}">
              <a16:creationId xmlns:a16="http://schemas.microsoft.com/office/drawing/2014/main" id="{DC45C5A9-FE78-4555-994A-4B7F334E059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57" name="Text Box 1">
          <a:extLst>
            <a:ext uri="{FF2B5EF4-FFF2-40B4-BE49-F238E27FC236}">
              <a16:creationId xmlns:a16="http://schemas.microsoft.com/office/drawing/2014/main" id="{5997C301-D244-4FAA-B7F0-FAF93438A08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58" name="Text Box 1">
          <a:extLst>
            <a:ext uri="{FF2B5EF4-FFF2-40B4-BE49-F238E27FC236}">
              <a16:creationId xmlns:a16="http://schemas.microsoft.com/office/drawing/2014/main" id="{EA02CBA4-F91B-4CBF-AAB8-F6AE4557D42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59" name="Text Box 1">
          <a:extLst>
            <a:ext uri="{FF2B5EF4-FFF2-40B4-BE49-F238E27FC236}">
              <a16:creationId xmlns:a16="http://schemas.microsoft.com/office/drawing/2014/main" id="{A87A7F1F-C926-4754-89FE-4A562EE8A95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60" name="Text Box 1">
          <a:extLst>
            <a:ext uri="{FF2B5EF4-FFF2-40B4-BE49-F238E27FC236}">
              <a16:creationId xmlns:a16="http://schemas.microsoft.com/office/drawing/2014/main" id="{FBB1DFC4-EE5A-4D52-8F1D-D2A4223B8A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61" name="Text Box 1">
          <a:extLst>
            <a:ext uri="{FF2B5EF4-FFF2-40B4-BE49-F238E27FC236}">
              <a16:creationId xmlns:a16="http://schemas.microsoft.com/office/drawing/2014/main" id="{7DD8B132-D8B8-418F-A40A-8DB7EEA0D7E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62" name="Text Box 1">
          <a:extLst>
            <a:ext uri="{FF2B5EF4-FFF2-40B4-BE49-F238E27FC236}">
              <a16:creationId xmlns:a16="http://schemas.microsoft.com/office/drawing/2014/main" id="{58D3100A-917E-43A8-B6E4-F013A3BEE03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63" name="Text Box 1">
          <a:extLst>
            <a:ext uri="{FF2B5EF4-FFF2-40B4-BE49-F238E27FC236}">
              <a16:creationId xmlns:a16="http://schemas.microsoft.com/office/drawing/2014/main" id="{B0D24C4C-47F0-4707-82C8-D03F8745F7E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64" name="Text Box 1">
          <a:extLst>
            <a:ext uri="{FF2B5EF4-FFF2-40B4-BE49-F238E27FC236}">
              <a16:creationId xmlns:a16="http://schemas.microsoft.com/office/drawing/2014/main" id="{90A349D2-C1AB-4521-BFDF-2CBCBD6A8D0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465" name="Text Box 1">
          <a:extLst>
            <a:ext uri="{FF2B5EF4-FFF2-40B4-BE49-F238E27FC236}">
              <a16:creationId xmlns:a16="http://schemas.microsoft.com/office/drawing/2014/main" id="{E29549F4-1C5A-4D80-90BC-2EA7683C2E8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66" name="Text Box 1">
          <a:extLst>
            <a:ext uri="{FF2B5EF4-FFF2-40B4-BE49-F238E27FC236}">
              <a16:creationId xmlns:a16="http://schemas.microsoft.com/office/drawing/2014/main" id="{5975917D-9DCD-4D0B-8447-72F2D4BD87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67" name="Text Box 1">
          <a:extLst>
            <a:ext uri="{FF2B5EF4-FFF2-40B4-BE49-F238E27FC236}">
              <a16:creationId xmlns:a16="http://schemas.microsoft.com/office/drawing/2014/main" id="{E8127B9E-BA7F-4A87-B1A2-AB59B25F271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68" name="Text Box 1">
          <a:extLst>
            <a:ext uri="{FF2B5EF4-FFF2-40B4-BE49-F238E27FC236}">
              <a16:creationId xmlns:a16="http://schemas.microsoft.com/office/drawing/2014/main" id="{7A6FC4E1-2B66-45DA-BF34-2AE93FB072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69" name="Text Box 1">
          <a:extLst>
            <a:ext uri="{FF2B5EF4-FFF2-40B4-BE49-F238E27FC236}">
              <a16:creationId xmlns:a16="http://schemas.microsoft.com/office/drawing/2014/main" id="{76554AC0-BFFF-4172-B32C-A622AAFA5F5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70" name="Text Box 1">
          <a:extLst>
            <a:ext uri="{FF2B5EF4-FFF2-40B4-BE49-F238E27FC236}">
              <a16:creationId xmlns:a16="http://schemas.microsoft.com/office/drawing/2014/main" id="{CC496B81-21B4-4CEF-8C83-FAA9DE2EBAE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71" name="Text Box 1">
          <a:extLst>
            <a:ext uri="{FF2B5EF4-FFF2-40B4-BE49-F238E27FC236}">
              <a16:creationId xmlns:a16="http://schemas.microsoft.com/office/drawing/2014/main" id="{2F1B6394-FBC1-4CA4-BCEC-0F5B3BB321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72" name="Text Box 1">
          <a:extLst>
            <a:ext uri="{FF2B5EF4-FFF2-40B4-BE49-F238E27FC236}">
              <a16:creationId xmlns:a16="http://schemas.microsoft.com/office/drawing/2014/main" id="{38B55E19-7930-4DD0-848F-BD4ECCC3C58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73" name="Text Box 1">
          <a:extLst>
            <a:ext uri="{FF2B5EF4-FFF2-40B4-BE49-F238E27FC236}">
              <a16:creationId xmlns:a16="http://schemas.microsoft.com/office/drawing/2014/main" id="{AE5F4657-8999-471B-8DCA-69FB4C566B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74" name="Text Box 1">
          <a:extLst>
            <a:ext uri="{FF2B5EF4-FFF2-40B4-BE49-F238E27FC236}">
              <a16:creationId xmlns:a16="http://schemas.microsoft.com/office/drawing/2014/main" id="{763C93DE-8888-4026-A595-80A44F4EA14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75" name="Text Box 1">
          <a:extLst>
            <a:ext uri="{FF2B5EF4-FFF2-40B4-BE49-F238E27FC236}">
              <a16:creationId xmlns:a16="http://schemas.microsoft.com/office/drawing/2014/main" id="{F6E8335E-8974-4D9C-9046-F5493150024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76" name="Text Box 1">
          <a:extLst>
            <a:ext uri="{FF2B5EF4-FFF2-40B4-BE49-F238E27FC236}">
              <a16:creationId xmlns:a16="http://schemas.microsoft.com/office/drawing/2014/main" id="{03DE90CC-0FAD-4B61-9E04-97FDC47DEA5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77" name="Text Box 1">
          <a:extLst>
            <a:ext uri="{FF2B5EF4-FFF2-40B4-BE49-F238E27FC236}">
              <a16:creationId xmlns:a16="http://schemas.microsoft.com/office/drawing/2014/main" id="{B5E1E6BF-B21E-4A45-85A5-30AB2F041C2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78" name="Text Box 1">
          <a:extLst>
            <a:ext uri="{FF2B5EF4-FFF2-40B4-BE49-F238E27FC236}">
              <a16:creationId xmlns:a16="http://schemas.microsoft.com/office/drawing/2014/main" id="{413EDDBF-0041-4632-B633-E3645EB2D75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79" name="Text Box 1">
          <a:extLst>
            <a:ext uri="{FF2B5EF4-FFF2-40B4-BE49-F238E27FC236}">
              <a16:creationId xmlns:a16="http://schemas.microsoft.com/office/drawing/2014/main" id="{5A7F1969-DB1A-473A-BCEE-FD26C89BFB3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0" name="Text Box 1">
          <a:extLst>
            <a:ext uri="{FF2B5EF4-FFF2-40B4-BE49-F238E27FC236}">
              <a16:creationId xmlns:a16="http://schemas.microsoft.com/office/drawing/2014/main" id="{51A4FA2C-2799-4372-AAA1-A9E5AD0DFA9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1" name="Text Box 1">
          <a:extLst>
            <a:ext uri="{FF2B5EF4-FFF2-40B4-BE49-F238E27FC236}">
              <a16:creationId xmlns:a16="http://schemas.microsoft.com/office/drawing/2014/main" id="{DFF718A8-9249-4F85-9BA5-7BA24BECCC7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82" name="Text Box 1">
          <a:extLst>
            <a:ext uri="{FF2B5EF4-FFF2-40B4-BE49-F238E27FC236}">
              <a16:creationId xmlns:a16="http://schemas.microsoft.com/office/drawing/2014/main" id="{58EFF45D-61BF-4DE9-B22F-63C104CE723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83" name="Text Box 1">
          <a:extLst>
            <a:ext uri="{FF2B5EF4-FFF2-40B4-BE49-F238E27FC236}">
              <a16:creationId xmlns:a16="http://schemas.microsoft.com/office/drawing/2014/main" id="{956E8D89-67B0-46DE-A6BE-2BB4F89A67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484" name="Text Box 1">
          <a:extLst>
            <a:ext uri="{FF2B5EF4-FFF2-40B4-BE49-F238E27FC236}">
              <a16:creationId xmlns:a16="http://schemas.microsoft.com/office/drawing/2014/main" id="{B20F5218-8FC7-40CA-9045-7965E3C1FC5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485" name="Text Box 1">
          <a:extLst>
            <a:ext uri="{FF2B5EF4-FFF2-40B4-BE49-F238E27FC236}">
              <a16:creationId xmlns:a16="http://schemas.microsoft.com/office/drawing/2014/main" id="{8B0FD8DC-C464-447D-B16F-CE316F03742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6" name="Text Box 1">
          <a:extLst>
            <a:ext uri="{FF2B5EF4-FFF2-40B4-BE49-F238E27FC236}">
              <a16:creationId xmlns:a16="http://schemas.microsoft.com/office/drawing/2014/main" id="{7A3E6C73-EA68-4BE9-90CE-ED38BB095E2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7" name="Text Box 1">
          <a:extLst>
            <a:ext uri="{FF2B5EF4-FFF2-40B4-BE49-F238E27FC236}">
              <a16:creationId xmlns:a16="http://schemas.microsoft.com/office/drawing/2014/main" id="{9A23C791-5260-4D76-B0E2-8564D216938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8" name="Text Box 1">
          <a:extLst>
            <a:ext uri="{FF2B5EF4-FFF2-40B4-BE49-F238E27FC236}">
              <a16:creationId xmlns:a16="http://schemas.microsoft.com/office/drawing/2014/main" id="{6D0197AD-614D-4260-ACDE-1339A57F3E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489" name="Text Box 1">
          <a:extLst>
            <a:ext uri="{FF2B5EF4-FFF2-40B4-BE49-F238E27FC236}">
              <a16:creationId xmlns:a16="http://schemas.microsoft.com/office/drawing/2014/main" id="{5EA75779-E662-4848-95AE-DF73CF41F7E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0" name="Text Box 1">
          <a:extLst>
            <a:ext uri="{FF2B5EF4-FFF2-40B4-BE49-F238E27FC236}">
              <a16:creationId xmlns:a16="http://schemas.microsoft.com/office/drawing/2014/main" id="{22BA5435-50DD-400D-A00B-46DEA248D95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1" name="Text Box 1">
          <a:extLst>
            <a:ext uri="{FF2B5EF4-FFF2-40B4-BE49-F238E27FC236}">
              <a16:creationId xmlns:a16="http://schemas.microsoft.com/office/drawing/2014/main" id="{258D91DD-CD0A-4D90-8857-ADF4512F9B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2" name="Text Box 1">
          <a:extLst>
            <a:ext uri="{FF2B5EF4-FFF2-40B4-BE49-F238E27FC236}">
              <a16:creationId xmlns:a16="http://schemas.microsoft.com/office/drawing/2014/main" id="{2398E28A-6BF2-4E21-B1F0-3C80CA14CE1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3" name="Text Box 1">
          <a:extLst>
            <a:ext uri="{FF2B5EF4-FFF2-40B4-BE49-F238E27FC236}">
              <a16:creationId xmlns:a16="http://schemas.microsoft.com/office/drawing/2014/main" id="{F7C05B9C-1771-4DB0-9927-232B3F8B5E5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4" name="Text Box 1">
          <a:extLst>
            <a:ext uri="{FF2B5EF4-FFF2-40B4-BE49-F238E27FC236}">
              <a16:creationId xmlns:a16="http://schemas.microsoft.com/office/drawing/2014/main" id="{3887A289-B90E-4DDF-9D34-43994F84F70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5" name="Text Box 1">
          <a:extLst>
            <a:ext uri="{FF2B5EF4-FFF2-40B4-BE49-F238E27FC236}">
              <a16:creationId xmlns:a16="http://schemas.microsoft.com/office/drawing/2014/main" id="{258CC992-C371-4BAE-9B76-14BBE0BE56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6" name="Text Box 1">
          <a:extLst>
            <a:ext uri="{FF2B5EF4-FFF2-40B4-BE49-F238E27FC236}">
              <a16:creationId xmlns:a16="http://schemas.microsoft.com/office/drawing/2014/main" id="{A88EFC4D-3C04-4A6D-B928-9421D18638B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7" name="Text Box 1">
          <a:extLst>
            <a:ext uri="{FF2B5EF4-FFF2-40B4-BE49-F238E27FC236}">
              <a16:creationId xmlns:a16="http://schemas.microsoft.com/office/drawing/2014/main" id="{E10CD1AC-1AD9-4E12-8E55-50F254F030A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8" name="Text Box 1">
          <a:extLst>
            <a:ext uri="{FF2B5EF4-FFF2-40B4-BE49-F238E27FC236}">
              <a16:creationId xmlns:a16="http://schemas.microsoft.com/office/drawing/2014/main" id="{2B11796B-EA0D-41DD-93FC-FA32FAC6BC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499" name="Text Box 1">
          <a:extLst>
            <a:ext uri="{FF2B5EF4-FFF2-40B4-BE49-F238E27FC236}">
              <a16:creationId xmlns:a16="http://schemas.microsoft.com/office/drawing/2014/main" id="{D46408F2-EB27-4271-B55A-B1D954EBF6C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0" name="Text Box 1">
          <a:extLst>
            <a:ext uri="{FF2B5EF4-FFF2-40B4-BE49-F238E27FC236}">
              <a16:creationId xmlns:a16="http://schemas.microsoft.com/office/drawing/2014/main" id="{CFD493F9-7F42-4EF2-8B5C-1485573189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1" name="Text Box 1">
          <a:extLst>
            <a:ext uri="{FF2B5EF4-FFF2-40B4-BE49-F238E27FC236}">
              <a16:creationId xmlns:a16="http://schemas.microsoft.com/office/drawing/2014/main" id="{7EEDC893-022A-432B-B4F8-747CD20D4B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2" name="Text Box 1">
          <a:extLst>
            <a:ext uri="{FF2B5EF4-FFF2-40B4-BE49-F238E27FC236}">
              <a16:creationId xmlns:a16="http://schemas.microsoft.com/office/drawing/2014/main" id="{F4635A8A-D5E1-4521-B63F-01C1A52D1D8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3" name="Text Box 1">
          <a:extLst>
            <a:ext uri="{FF2B5EF4-FFF2-40B4-BE49-F238E27FC236}">
              <a16:creationId xmlns:a16="http://schemas.microsoft.com/office/drawing/2014/main" id="{C874410E-2EAE-4399-9224-42611573EC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4" name="Text Box 1">
          <a:extLst>
            <a:ext uri="{FF2B5EF4-FFF2-40B4-BE49-F238E27FC236}">
              <a16:creationId xmlns:a16="http://schemas.microsoft.com/office/drawing/2014/main" id="{430209B2-ED3C-4120-AB88-5AE11B8C1BE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05" name="Text Box 1">
          <a:extLst>
            <a:ext uri="{FF2B5EF4-FFF2-40B4-BE49-F238E27FC236}">
              <a16:creationId xmlns:a16="http://schemas.microsoft.com/office/drawing/2014/main" id="{B5F30F9A-FD49-4310-8B75-90D2AA651E3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06" name="Text Box 1">
          <a:extLst>
            <a:ext uri="{FF2B5EF4-FFF2-40B4-BE49-F238E27FC236}">
              <a16:creationId xmlns:a16="http://schemas.microsoft.com/office/drawing/2014/main" id="{3CBA5D76-25F0-4B00-A2D9-A022A631F2F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07" name="Text Box 1">
          <a:extLst>
            <a:ext uri="{FF2B5EF4-FFF2-40B4-BE49-F238E27FC236}">
              <a16:creationId xmlns:a16="http://schemas.microsoft.com/office/drawing/2014/main" id="{7D6BEB68-AD72-4904-A770-318C69AA089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08" name="Text Box 1">
          <a:extLst>
            <a:ext uri="{FF2B5EF4-FFF2-40B4-BE49-F238E27FC236}">
              <a16:creationId xmlns:a16="http://schemas.microsoft.com/office/drawing/2014/main" id="{E3724B24-2EC7-4B26-8B07-F6DC7373D6C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09" name="Text Box 1">
          <a:extLst>
            <a:ext uri="{FF2B5EF4-FFF2-40B4-BE49-F238E27FC236}">
              <a16:creationId xmlns:a16="http://schemas.microsoft.com/office/drawing/2014/main" id="{B0FA1DFF-551F-4A8D-897E-F98E7B75E5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0" name="Text Box 1">
          <a:extLst>
            <a:ext uri="{FF2B5EF4-FFF2-40B4-BE49-F238E27FC236}">
              <a16:creationId xmlns:a16="http://schemas.microsoft.com/office/drawing/2014/main" id="{F01AA471-366A-4D8A-84A0-3999FECCE3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1" name="Text Box 1">
          <a:extLst>
            <a:ext uri="{FF2B5EF4-FFF2-40B4-BE49-F238E27FC236}">
              <a16:creationId xmlns:a16="http://schemas.microsoft.com/office/drawing/2014/main" id="{6F95549A-421A-4AEC-9AC8-6E6E41AE0E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2" name="Text Box 1">
          <a:extLst>
            <a:ext uri="{FF2B5EF4-FFF2-40B4-BE49-F238E27FC236}">
              <a16:creationId xmlns:a16="http://schemas.microsoft.com/office/drawing/2014/main" id="{DE1DB959-872E-4CA7-8684-056395D659D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3" name="Text Box 1">
          <a:extLst>
            <a:ext uri="{FF2B5EF4-FFF2-40B4-BE49-F238E27FC236}">
              <a16:creationId xmlns:a16="http://schemas.microsoft.com/office/drawing/2014/main" id="{9B437814-7A61-478C-BDEF-88F90FF86C0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14" name="Text Box 1">
          <a:extLst>
            <a:ext uri="{FF2B5EF4-FFF2-40B4-BE49-F238E27FC236}">
              <a16:creationId xmlns:a16="http://schemas.microsoft.com/office/drawing/2014/main" id="{F9307E9C-6477-4049-B2D4-6171EEC83F5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15" name="Text Box 1">
          <a:extLst>
            <a:ext uri="{FF2B5EF4-FFF2-40B4-BE49-F238E27FC236}">
              <a16:creationId xmlns:a16="http://schemas.microsoft.com/office/drawing/2014/main" id="{FDFA142D-02E6-4792-BE4B-25801F1D20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16" name="Text Box 1">
          <a:extLst>
            <a:ext uri="{FF2B5EF4-FFF2-40B4-BE49-F238E27FC236}">
              <a16:creationId xmlns:a16="http://schemas.microsoft.com/office/drawing/2014/main" id="{1A01F04D-AB30-4055-BAEE-3F24355972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17" name="Text Box 1">
          <a:extLst>
            <a:ext uri="{FF2B5EF4-FFF2-40B4-BE49-F238E27FC236}">
              <a16:creationId xmlns:a16="http://schemas.microsoft.com/office/drawing/2014/main" id="{758861C7-81DA-4285-940D-F553499B7D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8" name="Text Box 1">
          <a:extLst>
            <a:ext uri="{FF2B5EF4-FFF2-40B4-BE49-F238E27FC236}">
              <a16:creationId xmlns:a16="http://schemas.microsoft.com/office/drawing/2014/main" id="{AB3740B9-C9EC-48F0-86AF-F641DF23E0F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19" name="Text Box 1">
          <a:extLst>
            <a:ext uri="{FF2B5EF4-FFF2-40B4-BE49-F238E27FC236}">
              <a16:creationId xmlns:a16="http://schemas.microsoft.com/office/drawing/2014/main" id="{951AFA94-44F1-43F2-A171-40776E2F36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0" name="Text Box 1">
          <a:extLst>
            <a:ext uri="{FF2B5EF4-FFF2-40B4-BE49-F238E27FC236}">
              <a16:creationId xmlns:a16="http://schemas.microsoft.com/office/drawing/2014/main" id="{62361A5F-2018-491B-B49D-6C74BC6E75C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1" name="Text Box 1">
          <a:extLst>
            <a:ext uri="{FF2B5EF4-FFF2-40B4-BE49-F238E27FC236}">
              <a16:creationId xmlns:a16="http://schemas.microsoft.com/office/drawing/2014/main" id="{E146A21C-6D9D-4360-A9F1-5673272EC85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22" name="Text Box 1">
          <a:extLst>
            <a:ext uri="{FF2B5EF4-FFF2-40B4-BE49-F238E27FC236}">
              <a16:creationId xmlns:a16="http://schemas.microsoft.com/office/drawing/2014/main" id="{C21E9852-FCFF-4BA9-A3D8-770FDB0C240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23" name="Text Box 1">
          <a:extLst>
            <a:ext uri="{FF2B5EF4-FFF2-40B4-BE49-F238E27FC236}">
              <a16:creationId xmlns:a16="http://schemas.microsoft.com/office/drawing/2014/main" id="{C26B2BC1-A509-499D-B12F-EBE13AB158C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24" name="Text Box 1">
          <a:extLst>
            <a:ext uri="{FF2B5EF4-FFF2-40B4-BE49-F238E27FC236}">
              <a16:creationId xmlns:a16="http://schemas.microsoft.com/office/drawing/2014/main" id="{3FF72EAF-99D1-4DCF-9275-A574CF5234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25" name="Text Box 1">
          <a:extLst>
            <a:ext uri="{FF2B5EF4-FFF2-40B4-BE49-F238E27FC236}">
              <a16:creationId xmlns:a16="http://schemas.microsoft.com/office/drawing/2014/main" id="{E30A1437-E432-47A1-871E-E386603930D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6" name="Text Box 1">
          <a:extLst>
            <a:ext uri="{FF2B5EF4-FFF2-40B4-BE49-F238E27FC236}">
              <a16:creationId xmlns:a16="http://schemas.microsoft.com/office/drawing/2014/main" id="{A57DE9CD-DAC7-45AD-B680-F2A5094425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7" name="Text Box 1">
          <a:extLst>
            <a:ext uri="{FF2B5EF4-FFF2-40B4-BE49-F238E27FC236}">
              <a16:creationId xmlns:a16="http://schemas.microsoft.com/office/drawing/2014/main" id="{2386AEFD-7D47-469D-A94A-A605B9B7D6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8" name="Text Box 1">
          <a:extLst>
            <a:ext uri="{FF2B5EF4-FFF2-40B4-BE49-F238E27FC236}">
              <a16:creationId xmlns:a16="http://schemas.microsoft.com/office/drawing/2014/main" id="{0D04D17C-6205-4545-AD27-FFE79ED9AFF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29" name="Text Box 1">
          <a:extLst>
            <a:ext uri="{FF2B5EF4-FFF2-40B4-BE49-F238E27FC236}">
              <a16:creationId xmlns:a16="http://schemas.microsoft.com/office/drawing/2014/main" id="{21C73305-CFED-4EB6-B6F2-92143E728EC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30" name="Text Box 1">
          <a:extLst>
            <a:ext uri="{FF2B5EF4-FFF2-40B4-BE49-F238E27FC236}">
              <a16:creationId xmlns:a16="http://schemas.microsoft.com/office/drawing/2014/main" id="{C10A2D2F-4C4A-45B4-857C-C3E3FEE18D3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31" name="Text Box 1">
          <a:extLst>
            <a:ext uri="{FF2B5EF4-FFF2-40B4-BE49-F238E27FC236}">
              <a16:creationId xmlns:a16="http://schemas.microsoft.com/office/drawing/2014/main" id="{7C8761F2-0A0F-492B-B3AF-D29645C7241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32" name="Text Box 1">
          <a:extLst>
            <a:ext uri="{FF2B5EF4-FFF2-40B4-BE49-F238E27FC236}">
              <a16:creationId xmlns:a16="http://schemas.microsoft.com/office/drawing/2014/main" id="{385678FF-A820-4D26-A081-D86A085B0CC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33" name="Text Box 1">
          <a:extLst>
            <a:ext uri="{FF2B5EF4-FFF2-40B4-BE49-F238E27FC236}">
              <a16:creationId xmlns:a16="http://schemas.microsoft.com/office/drawing/2014/main" id="{1304CDAC-525D-4AAB-BC0C-CB4AC6A7CB8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34" name="Text Box 1">
          <a:extLst>
            <a:ext uri="{FF2B5EF4-FFF2-40B4-BE49-F238E27FC236}">
              <a16:creationId xmlns:a16="http://schemas.microsoft.com/office/drawing/2014/main" id="{E177FED6-31F8-4050-9CDF-4CD3C199A47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35" name="Text Box 1">
          <a:extLst>
            <a:ext uri="{FF2B5EF4-FFF2-40B4-BE49-F238E27FC236}">
              <a16:creationId xmlns:a16="http://schemas.microsoft.com/office/drawing/2014/main" id="{6DC3B9BB-899E-41A9-8828-8F8612E6D10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36" name="Text Box 1">
          <a:extLst>
            <a:ext uri="{FF2B5EF4-FFF2-40B4-BE49-F238E27FC236}">
              <a16:creationId xmlns:a16="http://schemas.microsoft.com/office/drawing/2014/main" id="{4BA7A6D0-5A63-4E2A-A308-B5D990B118C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37" name="Text Box 1">
          <a:extLst>
            <a:ext uri="{FF2B5EF4-FFF2-40B4-BE49-F238E27FC236}">
              <a16:creationId xmlns:a16="http://schemas.microsoft.com/office/drawing/2014/main" id="{2E695E7F-E10F-4E94-81A8-F2DD0F08C9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38" name="Text Box 1">
          <a:extLst>
            <a:ext uri="{FF2B5EF4-FFF2-40B4-BE49-F238E27FC236}">
              <a16:creationId xmlns:a16="http://schemas.microsoft.com/office/drawing/2014/main" id="{E3DB3AE5-EFB3-4958-A18B-CBBB73F943D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39" name="Text Box 1">
          <a:extLst>
            <a:ext uri="{FF2B5EF4-FFF2-40B4-BE49-F238E27FC236}">
              <a16:creationId xmlns:a16="http://schemas.microsoft.com/office/drawing/2014/main" id="{8C2A6763-F82B-4137-BE14-AF0BAE80DA1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40" name="Text Box 1">
          <a:extLst>
            <a:ext uri="{FF2B5EF4-FFF2-40B4-BE49-F238E27FC236}">
              <a16:creationId xmlns:a16="http://schemas.microsoft.com/office/drawing/2014/main" id="{14038511-D0F8-4250-8E6B-4D0876A95E2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41" name="Text Box 1">
          <a:extLst>
            <a:ext uri="{FF2B5EF4-FFF2-40B4-BE49-F238E27FC236}">
              <a16:creationId xmlns:a16="http://schemas.microsoft.com/office/drawing/2014/main" id="{0AE2C078-76C1-445D-AAFC-61FEB846D7C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2" name="Text Box 1">
          <a:extLst>
            <a:ext uri="{FF2B5EF4-FFF2-40B4-BE49-F238E27FC236}">
              <a16:creationId xmlns:a16="http://schemas.microsoft.com/office/drawing/2014/main" id="{BC10932A-D2CB-484F-83F7-5731CCEE27F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3" name="Text Box 1">
          <a:extLst>
            <a:ext uri="{FF2B5EF4-FFF2-40B4-BE49-F238E27FC236}">
              <a16:creationId xmlns:a16="http://schemas.microsoft.com/office/drawing/2014/main" id="{49A62F18-4E2F-41D3-93F8-4A97090E21B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4" name="Text Box 1">
          <a:extLst>
            <a:ext uri="{FF2B5EF4-FFF2-40B4-BE49-F238E27FC236}">
              <a16:creationId xmlns:a16="http://schemas.microsoft.com/office/drawing/2014/main" id="{47AFBBDD-AAF4-4D07-94A3-3F63407388F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5" name="Text Box 1">
          <a:extLst>
            <a:ext uri="{FF2B5EF4-FFF2-40B4-BE49-F238E27FC236}">
              <a16:creationId xmlns:a16="http://schemas.microsoft.com/office/drawing/2014/main" id="{6BEC0C61-ECF2-46A6-B5F8-EB9519E7B3E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46" name="Text Box 1">
          <a:extLst>
            <a:ext uri="{FF2B5EF4-FFF2-40B4-BE49-F238E27FC236}">
              <a16:creationId xmlns:a16="http://schemas.microsoft.com/office/drawing/2014/main" id="{4007947C-CEF1-4E17-A49B-C9823253079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7" name="Text Box 1">
          <a:extLst>
            <a:ext uri="{FF2B5EF4-FFF2-40B4-BE49-F238E27FC236}">
              <a16:creationId xmlns:a16="http://schemas.microsoft.com/office/drawing/2014/main" id="{B532A8E0-5952-4C32-9E19-02037690EEE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48" name="Text Box 1">
          <a:extLst>
            <a:ext uri="{FF2B5EF4-FFF2-40B4-BE49-F238E27FC236}">
              <a16:creationId xmlns:a16="http://schemas.microsoft.com/office/drawing/2014/main" id="{0AD67D09-6E2F-4BFF-8F49-FA4FB99E9C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49" name="Text Box 1">
          <a:extLst>
            <a:ext uri="{FF2B5EF4-FFF2-40B4-BE49-F238E27FC236}">
              <a16:creationId xmlns:a16="http://schemas.microsoft.com/office/drawing/2014/main" id="{4A3B1089-51FC-4DEF-AACC-C61A4E17114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550" name="Text Box 1">
          <a:extLst>
            <a:ext uri="{FF2B5EF4-FFF2-40B4-BE49-F238E27FC236}">
              <a16:creationId xmlns:a16="http://schemas.microsoft.com/office/drawing/2014/main" id="{A0A09E33-CE83-41BA-A333-950150734C2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551" name="Text Box 1">
          <a:extLst>
            <a:ext uri="{FF2B5EF4-FFF2-40B4-BE49-F238E27FC236}">
              <a16:creationId xmlns:a16="http://schemas.microsoft.com/office/drawing/2014/main" id="{C8334914-5518-4C8B-BE3A-C52D6A6F048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552" name="Text Box 1">
          <a:extLst>
            <a:ext uri="{FF2B5EF4-FFF2-40B4-BE49-F238E27FC236}">
              <a16:creationId xmlns:a16="http://schemas.microsoft.com/office/drawing/2014/main" id="{BFF94DF5-E055-4912-9B5A-977192D250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553" name="Text Box 1">
          <a:extLst>
            <a:ext uri="{FF2B5EF4-FFF2-40B4-BE49-F238E27FC236}">
              <a16:creationId xmlns:a16="http://schemas.microsoft.com/office/drawing/2014/main" id="{2367623F-9AB6-473C-9A42-5CA72F685C1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54" name="Text Box 1">
          <a:extLst>
            <a:ext uri="{FF2B5EF4-FFF2-40B4-BE49-F238E27FC236}">
              <a16:creationId xmlns:a16="http://schemas.microsoft.com/office/drawing/2014/main" id="{410A9703-542A-42EB-9D85-7EB580CCC83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55" name="Text Box 1">
          <a:extLst>
            <a:ext uri="{FF2B5EF4-FFF2-40B4-BE49-F238E27FC236}">
              <a16:creationId xmlns:a16="http://schemas.microsoft.com/office/drawing/2014/main" id="{7BBB0D34-E3BC-409E-9C65-481728E4BD5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56" name="Text Box 1">
          <a:extLst>
            <a:ext uri="{FF2B5EF4-FFF2-40B4-BE49-F238E27FC236}">
              <a16:creationId xmlns:a16="http://schemas.microsoft.com/office/drawing/2014/main" id="{DA1E62E3-8A28-441C-AD6F-5D3332E2DB6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57" name="Text Box 1">
          <a:extLst>
            <a:ext uri="{FF2B5EF4-FFF2-40B4-BE49-F238E27FC236}">
              <a16:creationId xmlns:a16="http://schemas.microsoft.com/office/drawing/2014/main" id="{503DB88E-607A-42C7-B683-E23824D3BB4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58" name="Text Box 1">
          <a:extLst>
            <a:ext uri="{FF2B5EF4-FFF2-40B4-BE49-F238E27FC236}">
              <a16:creationId xmlns:a16="http://schemas.microsoft.com/office/drawing/2014/main" id="{99B5BF11-201E-4165-AB65-77FFC1F58D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59" name="Text Box 1">
          <a:extLst>
            <a:ext uri="{FF2B5EF4-FFF2-40B4-BE49-F238E27FC236}">
              <a16:creationId xmlns:a16="http://schemas.microsoft.com/office/drawing/2014/main" id="{48F4940E-F7C8-4040-8D06-B9D2AE7BF5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60" name="Text Box 1">
          <a:extLst>
            <a:ext uri="{FF2B5EF4-FFF2-40B4-BE49-F238E27FC236}">
              <a16:creationId xmlns:a16="http://schemas.microsoft.com/office/drawing/2014/main" id="{4923888F-2FB3-4315-9706-C9316567212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61" name="Text Box 1">
          <a:extLst>
            <a:ext uri="{FF2B5EF4-FFF2-40B4-BE49-F238E27FC236}">
              <a16:creationId xmlns:a16="http://schemas.microsoft.com/office/drawing/2014/main" id="{4B37250C-E19F-42EF-BF6E-27CFC54CA2A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62" name="Text Box 1">
          <a:extLst>
            <a:ext uri="{FF2B5EF4-FFF2-40B4-BE49-F238E27FC236}">
              <a16:creationId xmlns:a16="http://schemas.microsoft.com/office/drawing/2014/main" id="{292C1B9F-DC5F-4A5B-9219-E6321E5CC27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63" name="Text Box 1">
          <a:extLst>
            <a:ext uri="{FF2B5EF4-FFF2-40B4-BE49-F238E27FC236}">
              <a16:creationId xmlns:a16="http://schemas.microsoft.com/office/drawing/2014/main" id="{85A96E6E-F066-42CB-BBA7-C9C9B957CB0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64" name="Text Box 1">
          <a:extLst>
            <a:ext uri="{FF2B5EF4-FFF2-40B4-BE49-F238E27FC236}">
              <a16:creationId xmlns:a16="http://schemas.microsoft.com/office/drawing/2014/main" id="{AF34A775-AEC0-4E8D-AA98-745872DF78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65" name="Text Box 1">
          <a:extLst>
            <a:ext uri="{FF2B5EF4-FFF2-40B4-BE49-F238E27FC236}">
              <a16:creationId xmlns:a16="http://schemas.microsoft.com/office/drawing/2014/main" id="{5F3A4B86-29B2-4C90-A546-1504C34640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66" name="Text Box 1">
          <a:extLst>
            <a:ext uri="{FF2B5EF4-FFF2-40B4-BE49-F238E27FC236}">
              <a16:creationId xmlns:a16="http://schemas.microsoft.com/office/drawing/2014/main" id="{63A10D5C-FD50-4D99-B3B9-72076E6933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67" name="Text Box 1">
          <a:extLst>
            <a:ext uri="{FF2B5EF4-FFF2-40B4-BE49-F238E27FC236}">
              <a16:creationId xmlns:a16="http://schemas.microsoft.com/office/drawing/2014/main" id="{F756D1DF-7EE6-4D51-8B07-085719D4313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68" name="Text Box 1">
          <a:extLst>
            <a:ext uri="{FF2B5EF4-FFF2-40B4-BE49-F238E27FC236}">
              <a16:creationId xmlns:a16="http://schemas.microsoft.com/office/drawing/2014/main" id="{35FCACBA-5596-4284-8527-73135E3879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69" name="Text Box 1">
          <a:extLst>
            <a:ext uri="{FF2B5EF4-FFF2-40B4-BE49-F238E27FC236}">
              <a16:creationId xmlns:a16="http://schemas.microsoft.com/office/drawing/2014/main" id="{B779DB00-3ECF-4F3F-99A0-BC2407567F5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70" name="Text Box 1">
          <a:extLst>
            <a:ext uri="{FF2B5EF4-FFF2-40B4-BE49-F238E27FC236}">
              <a16:creationId xmlns:a16="http://schemas.microsoft.com/office/drawing/2014/main" id="{75F27E2E-F8CE-4BA1-8B63-DDF70D4488D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71" name="Text Box 1">
          <a:extLst>
            <a:ext uri="{FF2B5EF4-FFF2-40B4-BE49-F238E27FC236}">
              <a16:creationId xmlns:a16="http://schemas.microsoft.com/office/drawing/2014/main" id="{2624F195-90BC-4428-8C6F-899DC93DFFB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72" name="Text Box 1">
          <a:extLst>
            <a:ext uri="{FF2B5EF4-FFF2-40B4-BE49-F238E27FC236}">
              <a16:creationId xmlns:a16="http://schemas.microsoft.com/office/drawing/2014/main" id="{88DC9BF5-4193-4CDB-B5DF-0FDC112464E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73" name="Text Box 1">
          <a:extLst>
            <a:ext uri="{FF2B5EF4-FFF2-40B4-BE49-F238E27FC236}">
              <a16:creationId xmlns:a16="http://schemas.microsoft.com/office/drawing/2014/main" id="{A57EFB67-DF80-407C-8ADB-9A073E74EF4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74" name="Text Box 1">
          <a:extLst>
            <a:ext uri="{FF2B5EF4-FFF2-40B4-BE49-F238E27FC236}">
              <a16:creationId xmlns:a16="http://schemas.microsoft.com/office/drawing/2014/main" id="{EC4E0079-F576-4708-AED5-FFB3733876B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75" name="Text Box 1">
          <a:extLst>
            <a:ext uri="{FF2B5EF4-FFF2-40B4-BE49-F238E27FC236}">
              <a16:creationId xmlns:a16="http://schemas.microsoft.com/office/drawing/2014/main" id="{5BC66FE6-0521-4DC3-8A49-1FB89172CE1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76" name="Text Box 1">
          <a:extLst>
            <a:ext uri="{FF2B5EF4-FFF2-40B4-BE49-F238E27FC236}">
              <a16:creationId xmlns:a16="http://schemas.microsoft.com/office/drawing/2014/main" id="{20E05E73-F494-4134-948C-44D7395351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77" name="Text Box 1">
          <a:extLst>
            <a:ext uri="{FF2B5EF4-FFF2-40B4-BE49-F238E27FC236}">
              <a16:creationId xmlns:a16="http://schemas.microsoft.com/office/drawing/2014/main" id="{9A2A90A4-DF6C-4482-AA97-98CDABF4791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78" name="Text Box 1">
          <a:extLst>
            <a:ext uri="{FF2B5EF4-FFF2-40B4-BE49-F238E27FC236}">
              <a16:creationId xmlns:a16="http://schemas.microsoft.com/office/drawing/2014/main" id="{C9BE1C94-D69B-4D4D-82EB-44955C7E4C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79" name="Text Box 1">
          <a:extLst>
            <a:ext uri="{FF2B5EF4-FFF2-40B4-BE49-F238E27FC236}">
              <a16:creationId xmlns:a16="http://schemas.microsoft.com/office/drawing/2014/main" id="{63F6B46A-2BD9-4C40-9C49-9C03157486A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0" name="Text Box 1">
          <a:extLst>
            <a:ext uri="{FF2B5EF4-FFF2-40B4-BE49-F238E27FC236}">
              <a16:creationId xmlns:a16="http://schemas.microsoft.com/office/drawing/2014/main" id="{4CD9179A-D511-40D1-8A70-0885F74A9BD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1" name="Text Box 1">
          <a:extLst>
            <a:ext uri="{FF2B5EF4-FFF2-40B4-BE49-F238E27FC236}">
              <a16:creationId xmlns:a16="http://schemas.microsoft.com/office/drawing/2014/main" id="{A206587A-A72A-4F47-9864-55DF5FE879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2" name="Text Box 1">
          <a:extLst>
            <a:ext uri="{FF2B5EF4-FFF2-40B4-BE49-F238E27FC236}">
              <a16:creationId xmlns:a16="http://schemas.microsoft.com/office/drawing/2014/main" id="{0BB1F774-40A7-4956-A00B-1FC24B3625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3" name="Text Box 1">
          <a:extLst>
            <a:ext uri="{FF2B5EF4-FFF2-40B4-BE49-F238E27FC236}">
              <a16:creationId xmlns:a16="http://schemas.microsoft.com/office/drawing/2014/main" id="{2321E1EA-26F6-4D0E-8CED-EB2BADBCE6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4" name="Text Box 1">
          <a:extLst>
            <a:ext uri="{FF2B5EF4-FFF2-40B4-BE49-F238E27FC236}">
              <a16:creationId xmlns:a16="http://schemas.microsoft.com/office/drawing/2014/main" id="{A003868E-DFB9-414C-9324-F815946C024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5" name="Text Box 1">
          <a:extLst>
            <a:ext uri="{FF2B5EF4-FFF2-40B4-BE49-F238E27FC236}">
              <a16:creationId xmlns:a16="http://schemas.microsoft.com/office/drawing/2014/main" id="{D61FEDA3-687A-410E-A227-2273B43C9FE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6" name="Text Box 1">
          <a:extLst>
            <a:ext uri="{FF2B5EF4-FFF2-40B4-BE49-F238E27FC236}">
              <a16:creationId xmlns:a16="http://schemas.microsoft.com/office/drawing/2014/main" id="{BFCDE239-9256-4342-B11E-7DAAD8C4B94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7" name="Text Box 1">
          <a:extLst>
            <a:ext uri="{FF2B5EF4-FFF2-40B4-BE49-F238E27FC236}">
              <a16:creationId xmlns:a16="http://schemas.microsoft.com/office/drawing/2014/main" id="{59F22D94-D050-483C-8456-BCAA7A64D25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8" name="Text Box 1">
          <a:extLst>
            <a:ext uri="{FF2B5EF4-FFF2-40B4-BE49-F238E27FC236}">
              <a16:creationId xmlns:a16="http://schemas.microsoft.com/office/drawing/2014/main" id="{62850476-7B15-419C-A483-996BEBDB208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89" name="Text Box 1">
          <a:extLst>
            <a:ext uri="{FF2B5EF4-FFF2-40B4-BE49-F238E27FC236}">
              <a16:creationId xmlns:a16="http://schemas.microsoft.com/office/drawing/2014/main" id="{2FADC7B8-4AF9-417E-8183-E6EC48D0A6B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90" name="Text Box 1">
          <a:extLst>
            <a:ext uri="{FF2B5EF4-FFF2-40B4-BE49-F238E27FC236}">
              <a16:creationId xmlns:a16="http://schemas.microsoft.com/office/drawing/2014/main" id="{0F37A307-E90F-4411-92C4-28A8D01481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91" name="Text Box 1">
          <a:extLst>
            <a:ext uri="{FF2B5EF4-FFF2-40B4-BE49-F238E27FC236}">
              <a16:creationId xmlns:a16="http://schemas.microsoft.com/office/drawing/2014/main" id="{05338F65-68F5-4EB4-9055-60AA920FB1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92" name="Text Box 1">
          <a:extLst>
            <a:ext uri="{FF2B5EF4-FFF2-40B4-BE49-F238E27FC236}">
              <a16:creationId xmlns:a16="http://schemas.microsoft.com/office/drawing/2014/main" id="{092F3ABE-6DF6-43EB-9F66-AE07DB08B7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593" name="Text Box 1">
          <a:extLst>
            <a:ext uri="{FF2B5EF4-FFF2-40B4-BE49-F238E27FC236}">
              <a16:creationId xmlns:a16="http://schemas.microsoft.com/office/drawing/2014/main" id="{33A3AB6F-4797-49EE-AF67-20658CC650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94" name="Text Box 1">
          <a:extLst>
            <a:ext uri="{FF2B5EF4-FFF2-40B4-BE49-F238E27FC236}">
              <a16:creationId xmlns:a16="http://schemas.microsoft.com/office/drawing/2014/main" id="{5472EA90-D08E-4762-846E-60AC4247B2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95" name="Text Box 1">
          <a:extLst>
            <a:ext uri="{FF2B5EF4-FFF2-40B4-BE49-F238E27FC236}">
              <a16:creationId xmlns:a16="http://schemas.microsoft.com/office/drawing/2014/main" id="{A5807C54-FABB-4ACB-BEE9-74EA8B219E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596" name="Text Box 1">
          <a:extLst>
            <a:ext uri="{FF2B5EF4-FFF2-40B4-BE49-F238E27FC236}">
              <a16:creationId xmlns:a16="http://schemas.microsoft.com/office/drawing/2014/main" id="{D36030C3-4782-4771-BCFE-00913697DC1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597" name="Text Box 1">
          <a:extLst>
            <a:ext uri="{FF2B5EF4-FFF2-40B4-BE49-F238E27FC236}">
              <a16:creationId xmlns:a16="http://schemas.microsoft.com/office/drawing/2014/main" id="{186464E5-B997-41E1-A3B0-6DC6182995D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98" name="Text Box 1">
          <a:extLst>
            <a:ext uri="{FF2B5EF4-FFF2-40B4-BE49-F238E27FC236}">
              <a16:creationId xmlns:a16="http://schemas.microsoft.com/office/drawing/2014/main" id="{8F85E1E4-0E04-45E8-9A3B-80E952F936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599" name="Text Box 1">
          <a:extLst>
            <a:ext uri="{FF2B5EF4-FFF2-40B4-BE49-F238E27FC236}">
              <a16:creationId xmlns:a16="http://schemas.microsoft.com/office/drawing/2014/main" id="{C5E27682-541D-48BA-8F50-D8D71AB32FB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0" name="Text Box 1">
          <a:extLst>
            <a:ext uri="{FF2B5EF4-FFF2-40B4-BE49-F238E27FC236}">
              <a16:creationId xmlns:a16="http://schemas.microsoft.com/office/drawing/2014/main" id="{301BDB0C-3272-4B15-AA4B-29EDEB75D6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1" name="Text Box 1">
          <a:extLst>
            <a:ext uri="{FF2B5EF4-FFF2-40B4-BE49-F238E27FC236}">
              <a16:creationId xmlns:a16="http://schemas.microsoft.com/office/drawing/2014/main" id="{B3E94797-65C5-4671-BBE1-997FC55155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02" name="Text Box 1">
          <a:extLst>
            <a:ext uri="{FF2B5EF4-FFF2-40B4-BE49-F238E27FC236}">
              <a16:creationId xmlns:a16="http://schemas.microsoft.com/office/drawing/2014/main" id="{153936C1-8D9D-4001-80DB-B707ECD87CE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03" name="Text Box 1">
          <a:extLst>
            <a:ext uri="{FF2B5EF4-FFF2-40B4-BE49-F238E27FC236}">
              <a16:creationId xmlns:a16="http://schemas.microsoft.com/office/drawing/2014/main" id="{64FF8129-719F-4098-816B-182F4B7556D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04" name="Text Box 1">
          <a:extLst>
            <a:ext uri="{FF2B5EF4-FFF2-40B4-BE49-F238E27FC236}">
              <a16:creationId xmlns:a16="http://schemas.microsoft.com/office/drawing/2014/main" id="{2D4BA529-929D-445C-A5A0-EE2833AFCB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05" name="Text Box 1">
          <a:extLst>
            <a:ext uri="{FF2B5EF4-FFF2-40B4-BE49-F238E27FC236}">
              <a16:creationId xmlns:a16="http://schemas.microsoft.com/office/drawing/2014/main" id="{39F7CFDB-A2FB-476E-AC63-9E276051631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6" name="Text Box 1">
          <a:extLst>
            <a:ext uri="{FF2B5EF4-FFF2-40B4-BE49-F238E27FC236}">
              <a16:creationId xmlns:a16="http://schemas.microsoft.com/office/drawing/2014/main" id="{C8B28CA7-0255-48B7-B6BD-762649EBB5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7" name="Text Box 1">
          <a:extLst>
            <a:ext uri="{FF2B5EF4-FFF2-40B4-BE49-F238E27FC236}">
              <a16:creationId xmlns:a16="http://schemas.microsoft.com/office/drawing/2014/main" id="{9752C96D-AF65-4677-98BD-ABF00B5861D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8" name="Text Box 1">
          <a:extLst>
            <a:ext uri="{FF2B5EF4-FFF2-40B4-BE49-F238E27FC236}">
              <a16:creationId xmlns:a16="http://schemas.microsoft.com/office/drawing/2014/main" id="{19397B62-624C-4BEB-BBAB-367BF59DD6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09" name="Text Box 1">
          <a:extLst>
            <a:ext uri="{FF2B5EF4-FFF2-40B4-BE49-F238E27FC236}">
              <a16:creationId xmlns:a16="http://schemas.microsoft.com/office/drawing/2014/main" id="{5756BC00-72D4-4322-829C-4D85449A7E1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10" name="Text Box 1">
          <a:extLst>
            <a:ext uri="{FF2B5EF4-FFF2-40B4-BE49-F238E27FC236}">
              <a16:creationId xmlns:a16="http://schemas.microsoft.com/office/drawing/2014/main" id="{2DDB0E3A-CA43-4AC3-A3C7-2A4C1C273B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11" name="Text Box 1">
          <a:extLst>
            <a:ext uri="{FF2B5EF4-FFF2-40B4-BE49-F238E27FC236}">
              <a16:creationId xmlns:a16="http://schemas.microsoft.com/office/drawing/2014/main" id="{26B7ED56-6F91-4D4E-9F1C-AE16FC81AAC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12" name="Text Box 1">
          <a:extLst>
            <a:ext uri="{FF2B5EF4-FFF2-40B4-BE49-F238E27FC236}">
              <a16:creationId xmlns:a16="http://schemas.microsoft.com/office/drawing/2014/main" id="{4ED6365A-1FB3-4322-9940-982F1E9315C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13" name="Text Box 1">
          <a:extLst>
            <a:ext uri="{FF2B5EF4-FFF2-40B4-BE49-F238E27FC236}">
              <a16:creationId xmlns:a16="http://schemas.microsoft.com/office/drawing/2014/main" id="{C124A4E0-33CB-4B8F-BF5C-9B30D536D4C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14" name="Text Box 1">
          <a:extLst>
            <a:ext uri="{FF2B5EF4-FFF2-40B4-BE49-F238E27FC236}">
              <a16:creationId xmlns:a16="http://schemas.microsoft.com/office/drawing/2014/main" id="{BB0A0248-033D-4930-902D-D6CBD2CBA7A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15" name="Text Box 1">
          <a:extLst>
            <a:ext uri="{FF2B5EF4-FFF2-40B4-BE49-F238E27FC236}">
              <a16:creationId xmlns:a16="http://schemas.microsoft.com/office/drawing/2014/main" id="{DACED580-03FD-42E2-90CE-ABD3C6F7094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16" name="Text Box 1">
          <a:extLst>
            <a:ext uri="{FF2B5EF4-FFF2-40B4-BE49-F238E27FC236}">
              <a16:creationId xmlns:a16="http://schemas.microsoft.com/office/drawing/2014/main" id="{45AE7298-5B3F-42E8-AA1F-D2850E859F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17" name="Text Box 1">
          <a:extLst>
            <a:ext uri="{FF2B5EF4-FFF2-40B4-BE49-F238E27FC236}">
              <a16:creationId xmlns:a16="http://schemas.microsoft.com/office/drawing/2014/main" id="{4E7B0BCB-04A9-47BE-B3B1-36E3693F64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18" name="Text Box 1">
          <a:extLst>
            <a:ext uri="{FF2B5EF4-FFF2-40B4-BE49-F238E27FC236}">
              <a16:creationId xmlns:a16="http://schemas.microsoft.com/office/drawing/2014/main" id="{19AEF2C5-6002-4437-A183-B60236CB02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19" name="Text Box 1">
          <a:extLst>
            <a:ext uri="{FF2B5EF4-FFF2-40B4-BE49-F238E27FC236}">
              <a16:creationId xmlns:a16="http://schemas.microsoft.com/office/drawing/2014/main" id="{4B96624B-BBAF-40B5-9CBE-665F13838A5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20" name="Text Box 1">
          <a:extLst>
            <a:ext uri="{FF2B5EF4-FFF2-40B4-BE49-F238E27FC236}">
              <a16:creationId xmlns:a16="http://schemas.microsoft.com/office/drawing/2014/main" id="{CB8D873E-7713-4C3A-B9B2-9BB61F539F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21" name="Text Box 1">
          <a:extLst>
            <a:ext uri="{FF2B5EF4-FFF2-40B4-BE49-F238E27FC236}">
              <a16:creationId xmlns:a16="http://schemas.microsoft.com/office/drawing/2014/main" id="{32762B07-5F5E-4A69-A637-D3AE768A804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22" name="Text Box 1">
          <a:extLst>
            <a:ext uri="{FF2B5EF4-FFF2-40B4-BE49-F238E27FC236}">
              <a16:creationId xmlns:a16="http://schemas.microsoft.com/office/drawing/2014/main" id="{EAAD6CCE-7300-40E4-9798-CDA98C038C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23" name="Text Box 1">
          <a:extLst>
            <a:ext uri="{FF2B5EF4-FFF2-40B4-BE49-F238E27FC236}">
              <a16:creationId xmlns:a16="http://schemas.microsoft.com/office/drawing/2014/main" id="{729AC7CF-51E9-476B-AD95-55DDF110B02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24" name="Text Box 1">
          <a:extLst>
            <a:ext uri="{FF2B5EF4-FFF2-40B4-BE49-F238E27FC236}">
              <a16:creationId xmlns:a16="http://schemas.microsoft.com/office/drawing/2014/main" id="{304959FB-A293-4D56-A376-0067DA6489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25" name="Text Box 1">
          <a:extLst>
            <a:ext uri="{FF2B5EF4-FFF2-40B4-BE49-F238E27FC236}">
              <a16:creationId xmlns:a16="http://schemas.microsoft.com/office/drawing/2014/main" id="{8EF2E027-3296-4DF1-BAAC-2F40FCFD982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26" name="Text Box 1">
          <a:extLst>
            <a:ext uri="{FF2B5EF4-FFF2-40B4-BE49-F238E27FC236}">
              <a16:creationId xmlns:a16="http://schemas.microsoft.com/office/drawing/2014/main" id="{C3398FE5-67C6-4293-BF29-5FD48E3160B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27" name="Text Box 1">
          <a:extLst>
            <a:ext uri="{FF2B5EF4-FFF2-40B4-BE49-F238E27FC236}">
              <a16:creationId xmlns:a16="http://schemas.microsoft.com/office/drawing/2014/main" id="{712E1DE9-45F5-43CB-A88E-2D8A6D1A245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628" name="Text Box 1">
          <a:extLst>
            <a:ext uri="{FF2B5EF4-FFF2-40B4-BE49-F238E27FC236}">
              <a16:creationId xmlns:a16="http://schemas.microsoft.com/office/drawing/2014/main" id="{783607E0-B1D1-41C5-AE5A-FC47CF11695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29" name="Text Box 1">
          <a:extLst>
            <a:ext uri="{FF2B5EF4-FFF2-40B4-BE49-F238E27FC236}">
              <a16:creationId xmlns:a16="http://schemas.microsoft.com/office/drawing/2014/main" id="{1F3F4354-8DC7-4EE9-8FAB-6A347A7C6C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0" name="Text Box 1">
          <a:extLst>
            <a:ext uri="{FF2B5EF4-FFF2-40B4-BE49-F238E27FC236}">
              <a16:creationId xmlns:a16="http://schemas.microsoft.com/office/drawing/2014/main" id="{79EB1800-BF2F-489C-8B97-240E6C1D2EB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1" name="Text Box 1">
          <a:extLst>
            <a:ext uri="{FF2B5EF4-FFF2-40B4-BE49-F238E27FC236}">
              <a16:creationId xmlns:a16="http://schemas.microsoft.com/office/drawing/2014/main" id="{26AA4FF7-270C-49D9-85CB-07AEF55BBA2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2" name="Text Box 1">
          <a:extLst>
            <a:ext uri="{FF2B5EF4-FFF2-40B4-BE49-F238E27FC236}">
              <a16:creationId xmlns:a16="http://schemas.microsoft.com/office/drawing/2014/main" id="{5D87E623-E34F-4A3D-B901-A6F3B8476B6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3" name="Text Box 1">
          <a:extLst>
            <a:ext uri="{FF2B5EF4-FFF2-40B4-BE49-F238E27FC236}">
              <a16:creationId xmlns:a16="http://schemas.microsoft.com/office/drawing/2014/main" id="{0470C2D3-2AE4-4BE6-A78B-23998EA2D0B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34" name="Text Box 1">
          <a:extLst>
            <a:ext uri="{FF2B5EF4-FFF2-40B4-BE49-F238E27FC236}">
              <a16:creationId xmlns:a16="http://schemas.microsoft.com/office/drawing/2014/main" id="{98AE93F3-08D8-4D26-B5CA-C3642C3D5C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5" name="Text Box 1">
          <a:extLst>
            <a:ext uri="{FF2B5EF4-FFF2-40B4-BE49-F238E27FC236}">
              <a16:creationId xmlns:a16="http://schemas.microsoft.com/office/drawing/2014/main" id="{E3F1974F-138C-4581-95B9-B9E69575587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36" name="Text Box 1">
          <a:extLst>
            <a:ext uri="{FF2B5EF4-FFF2-40B4-BE49-F238E27FC236}">
              <a16:creationId xmlns:a16="http://schemas.microsoft.com/office/drawing/2014/main" id="{B3037A8C-EC8B-4486-BA24-091CC3DADD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37" name="Text Box 1">
          <a:extLst>
            <a:ext uri="{FF2B5EF4-FFF2-40B4-BE49-F238E27FC236}">
              <a16:creationId xmlns:a16="http://schemas.microsoft.com/office/drawing/2014/main" id="{37168A83-DF04-4CAD-B426-D9B1A5F0E7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38" name="Text Box 1">
          <a:extLst>
            <a:ext uri="{FF2B5EF4-FFF2-40B4-BE49-F238E27FC236}">
              <a16:creationId xmlns:a16="http://schemas.microsoft.com/office/drawing/2014/main" id="{FBB1C6D7-6724-419F-B75C-C8D871AAAF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39" name="Text Box 1">
          <a:extLst>
            <a:ext uri="{FF2B5EF4-FFF2-40B4-BE49-F238E27FC236}">
              <a16:creationId xmlns:a16="http://schemas.microsoft.com/office/drawing/2014/main" id="{3E10E74B-4543-4C08-9528-2B0DDB3D3A8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40" name="Text Box 1">
          <a:extLst>
            <a:ext uri="{FF2B5EF4-FFF2-40B4-BE49-F238E27FC236}">
              <a16:creationId xmlns:a16="http://schemas.microsoft.com/office/drawing/2014/main" id="{EFBEA056-380D-4FBD-A590-08A74A097C8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41" name="Text Box 1">
          <a:extLst>
            <a:ext uri="{FF2B5EF4-FFF2-40B4-BE49-F238E27FC236}">
              <a16:creationId xmlns:a16="http://schemas.microsoft.com/office/drawing/2014/main" id="{0A7808FB-B2AD-4F4E-B908-ED44E8273CA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42" name="Text Box 1">
          <a:extLst>
            <a:ext uri="{FF2B5EF4-FFF2-40B4-BE49-F238E27FC236}">
              <a16:creationId xmlns:a16="http://schemas.microsoft.com/office/drawing/2014/main" id="{0EF030A5-74DA-419D-B407-76F324CF6A5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43" name="Text Box 1">
          <a:extLst>
            <a:ext uri="{FF2B5EF4-FFF2-40B4-BE49-F238E27FC236}">
              <a16:creationId xmlns:a16="http://schemas.microsoft.com/office/drawing/2014/main" id="{E20977FD-52DD-4E11-8ABD-FB6D80BE4B5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44" name="Text Box 1">
          <a:extLst>
            <a:ext uri="{FF2B5EF4-FFF2-40B4-BE49-F238E27FC236}">
              <a16:creationId xmlns:a16="http://schemas.microsoft.com/office/drawing/2014/main" id="{7AD0B02E-8B0E-42A4-8374-4A3C1540DF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45" name="Text Box 1">
          <a:extLst>
            <a:ext uri="{FF2B5EF4-FFF2-40B4-BE49-F238E27FC236}">
              <a16:creationId xmlns:a16="http://schemas.microsoft.com/office/drawing/2014/main" id="{AF19F436-FF33-4DD8-B341-26C2BD983B4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46" name="Text Box 1">
          <a:extLst>
            <a:ext uri="{FF2B5EF4-FFF2-40B4-BE49-F238E27FC236}">
              <a16:creationId xmlns:a16="http://schemas.microsoft.com/office/drawing/2014/main" id="{30D3547D-5BAE-458A-918E-5B767429FE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47" name="Text Box 1">
          <a:extLst>
            <a:ext uri="{FF2B5EF4-FFF2-40B4-BE49-F238E27FC236}">
              <a16:creationId xmlns:a16="http://schemas.microsoft.com/office/drawing/2014/main" id="{1F246003-E7F7-49C3-8DB4-05B778E4FC4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48" name="Text Box 1">
          <a:extLst>
            <a:ext uri="{FF2B5EF4-FFF2-40B4-BE49-F238E27FC236}">
              <a16:creationId xmlns:a16="http://schemas.microsoft.com/office/drawing/2014/main" id="{CBB07FA3-4086-401C-967C-92B2B07E105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49" name="Text Box 1">
          <a:extLst>
            <a:ext uri="{FF2B5EF4-FFF2-40B4-BE49-F238E27FC236}">
              <a16:creationId xmlns:a16="http://schemas.microsoft.com/office/drawing/2014/main" id="{131E10B0-8939-4083-80FF-99BF1035F4D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50" name="Text Box 1">
          <a:extLst>
            <a:ext uri="{FF2B5EF4-FFF2-40B4-BE49-F238E27FC236}">
              <a16:creationId xmlns:a16="http://schemas.microsoft.com/office/drawing/2014/main" id="{B5E87189-A345-4C97-AB35-4F4D6C61B19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51" name="Text Box 1">
          <a:extLst>
            <a:ext uri="{FF2B5EF4-FFF2-40B4-BE49-F238E27FC236}">
              <a16:creationId xmlns:a16="http://schemas.microsoft.com/office/drawing/2014/main" id="{CC34B176-5CF3-40B6-A115-09B3842CE5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52" name="Text Box 1">
          <a:extLst>
            <a:ext uri="{FF2B5EF4-FFF2-40B4-BE49-F238E27FC236}">
              <a16:creationId xmlns:a16="http://schemas.microsoft.com/office/drawing/2014/main" id="{28065BCC-32C7-4F8C-9DB2-5E909529BB3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53" name="Text Box 1">
          <a:extLst>
            <a:ext uri="{FF2B5EF4-FFF2-40B4-BE49-F238E27FC236}">
              <a16:creationId xmlns:a16="http://schemas.microsoft.com/office/drawing/2014/main" id="{2596AF55-10FE-4E41-AD22-9EFAD516D9F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54" name="Text Box 1">
          <a:extLst>
            <a:ext uri="{FF2B5EF4-FFF2-40B4-BE49-F238E27FC236}">
              <a16:creationId xmlns:a16="http://schemas.microsoft.com/office/drawing/2014/main" id="{A9F41DED-4FA5-4C22-9918-C489949FCEE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55" name="Text Box 1">
          <a:extLst>
            <a:ext uri="{FF2B5EF4-FFF2-40B4-BE49-F238E27FC236}">
              <a16:creationId xmlns:a16="http://schemas.microsoft.com/office/drawing/2014/main" id="{29DEE17B-5464-4439-AA6C-03B8DF8087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56" name="Text Box 1">
          <a:extLst>
            <a:ext uri="{FF2B5EF4-FFF2-40B4-BE49-F238E27FC236}">
              <a16:creationId xmlns:a16="http://schemas.microsoft.com/office/drawing/2014/main" id="{3C6428E1-CD9C-41C0-9037-E428B75A89F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57" name="Text Box 1">
          <a:extLst>
            <a:ext uri="{FF2B5EF4-FFF2-40B4-BE49-F238E27FC236}">
              <a16:creationId xmlns:a16="http://schemas.microsoft.com/office/drawing/2014/main" id="{61A96B41-B805-4C9D-8237-4D3B1D9593B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58" name="Text Box 1">
          <a:extLst>
            <a:ext uri="{FF2B5EF4-FFF2-40B4-BE49-F238E27FC236}">
              <a16:creationId xmlns:a16="http://schemas.microsoft.com/office/drawing/2014/main" id="{4F1BA020-C478-44D0-98C0-0833E77FDF6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59" name="Text Box 1">
          <a:extLst>
            <a:ext uri="{FF2B5EF4-FFF2-40B4-BE49-F238E27FC236}">
              <a16:creationId xmlns:a16="http://schemas.microsoft.com/office/drawing/2014/main" id="{6D8BE96F-2A74-4703-A630-0CE58EFF61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60" name="Text Box 1">
          <a:extLst>
            <a:ext uri="{FF2B5EF4-FFF2-40B4-BE49-F238E27FC236}">
              <a16:creationId xmlns:a16="http://schemas.microsoft.com/office/drawing/2014/main" id="{9F21DCF5-ED9E-4DA0-8F94-1A93870858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61" name="Text Box 1">
          <a:extLst>
            <a:ext uri="{FF2B5EF4-FFF2-40B4-BE49-F238E27FC236}">
              <a16:creationId xmlns:a16="http://schemas.microsoft.com/office/drawing/2014/main" id="{3BA09A28-E094-4355-AE80-7464FD54763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62" name="Text Box 1">
          <a:extLst>
            <a:ext uri="{FF2B5EF4-FFF2-40B4-BE49-F238E27FC236}">
              <a16:creationId xmlns:a16="http://schemas.microsoft.com/office/drawing/2014/main" id="{F52841FA-F986-4271-AA66-CC677F98B27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63" name="Text Box 1">
          <a:extLst>
            <a:ext uri="{FF2B5EF4-FFF2-40B4-BE49-F238E27FC236}">
              <a16:creationId xmlns:a16="http://schemas.microsoft.com/office/drawing/2014/main" id="{DC91EC99-CBD8-40C4-BB26-DC31BFC7A46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64" name="Text Box 1">
          <a:extLst>
            <a:ext uri="{FF2B5EF4-FFF2-40B4-BE49-F238E27FC236}">
              <a16:creationId xmlns:a16="http://schemas.microsoft.com/office/drawing/2014/main" id="{ADC873A7-3E87-4E98-8204-079E52108E4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65" name="Text Box 1">
          <a:extLst>
            <a:ext uri="{FF2B5EF4-FFF2-40B4-BE49-F238E27FC236}">
              <a16:creationId xmlns:a16="http://schemas.microsoft.com/office/drawing/2014/main" id="{5B724441-298C-4C8A-858C-04892389AAA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66" name="Text Box 1">
          <a:extLst>
            <a:ext uri="{FF2B5EF4-FFF2-40B4-BE49-F238E27FC236}">
              <a16:creationId xmlns:a16="http://schemas.microsoft.com/office/drawing/2014/main" id="{196E6BF8-9472-46E8-A96A-A24051E4710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67" name="Text Box 1">
          <a:extLst>
            <a:ext uri="{FF2B5EF4-FFF2-40B4-BE49-F238E27FC236}">
              <a16:creationId xmlns:a16="http://schemas.microsoft.com/office/drawing/2014/main" id="{0427F30F-CB4E-4FE9-9EC8-A32D75BCF6F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68" name="Text Box 1">
          <a:extLst>
            <a:ext uri="{FF2B5EF4-FFF2-40B4-BE49-F238E27FC236}">
              <a16:creationId xmlns:a16="http://schemas.microsoft.com/office/drawing/2014/main" id="{B4BDF545-0F86-4018-B9A6-A844E7A873A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69" name="Text Box 1">
          <a:extLst>
            <a:ext uri="{FF2B5EF4-FFF2-40B4-BE49-F238E27FC236}">
              <a16:creationId xmlns:a16="http://schemas.microsoft.com/office/drawing/2014/main" id="{0DD1A4CC-9456-4925-BFDA-D8A325AA60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70" name="Text Box 1">
          <a:extLst>
            <a:ext uri="{FF2B5EF4-FFF2-40B4-BE49-F238E27FC236}">
              <a16:creationId xmlns:a16="http://schemas.microsoft.com/office/drawing/2014/main" id="{3660636F-4C57-4EF1-9A12-84652C3CE8C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71" name="Text Box 1">
          <a:extLst>
            <a:ext uri="{FF2B5EF4-FFF2-40B4-BE49-F238E27FC236}">
              <a16:creationId xmlns:a16="http://schemas.microsoft.com/office/drawing/2014/main" id="{521851CC-932F-472E-A105-0D7BD888C73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72" name="Text Box 1">
          <a:extLst>
            <a:ext uri="{FF2B5EF4-FFF2-40B4-BE49-F238E27FC236}">
              <a16:creationId xmlns:a16="http://schemas.microsoft.com/office/drawing/2014/main" id="{23EF75B4-1DB3-48C8-A223-147C00C387E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73" name="Text Box 1">
          <a:extLst>
            <a:ext uri="{FF2B5EF4-FFF2-40B4-BE49-F238E27FC236}">
              <a16:creationId xmlns:a16="http://schemas.microsoft.com/office/drawing/2014/main" id="{6DBD2E0F-1EF1-42D4-AFB4-975D13A4FE4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74" name="Text Box 1">
          <a:extLst>
            <a:ext uri="{FF2B5EF4-FFF2-40B4-BE49-F238E27FC236}">
              <a16:creationId xmlns:a16="http://schemas.microsoft.com/office/drawing/2014/main" id="{C1054A83-D7B8-4751-AE25-B8BF939969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75" name="Text Box 1">
          <a:extLst>
            <a:ext uri="{FF2B5EF4-FFF2-40B4-BE49-F238E27FC236}">
              <a16:creationId xmlns:a16="http://schemas.microsoft.com/office/drawing/2014/main" id="{9E4225D0-6BD1-4663-85BE-0352D0FCAE7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76" name="Text Box 1">
          <a:extLst>
            <a:ext uri="{FF2B5EF4-FFF2-40B4-BE49-F238E27FC236}">
              <a16:creationId xmlns:a16="http://schemas.microsoft.com/office/drawing/2014/main" id="{0475CEF0-533F-4511-A921-2EDC57C6C1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77" name="Text Box 1">
          <a:extLst>
            <a:ext uri="{FF2B5EF4-FFF2-40B4-BE49-F238E27FC236}">
              <a16:creationId xmlns:a16="http://schemas.microsoft.com/office/drawing/2014/main" id="{E3112F61-9244-4DAC-BA1C-D4109B22DFD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78" name="Text Box 1">
          <a:extLst>
            <a:ext uri="{FF2B5EF4-FFF2-40B4-BE49-F238E27FC236}">
              <a16:creationId xmlns:a16="http://schemas.microsoft.com/office/drawing/2014/main" id="{97307DC2-5E6A-47FF-B1C7-D6657DBF584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79" name="Text Box 1">
          <a:extLst>
            <a:ext uri="{FF2B5EF4-FFF2-40B4-BE49-F238E27FC236}">
              <a16:creationId xmlns:a16="http://schemas.microsoft.com/office/drawing/2014/main" id="{89D4355C-EF73-4640-9B38-3B2C2DD9335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80" name="Text Box 1">
          <a:extLst>
            <a:ext uri="{FF2B5EF4-FFF2-40B4-BE49-F238E27FC236}">
              <a16:creationId xmlns:a16="http://schemas.microsoft.com/office/drawing/2014/main" id="{6A9D2F14-CB9A-4029-A5CB-0B6EDC17471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81" name="Text Box 1">
          <a:extLst>
            <a:ext uri="{FF2B5EF4-FFF2-40B4-BE49-F238E27FC236}">
              <a16:creationId xmlns:a16="http://schemas.microsoft.com/office/drawing/2014/main" id="{41148E72-8004-41DE-A816-082EFAF2895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82" name="Text Box 1">
          <a:extLst>
            <a:ext uri="{FF2B5EF4-FFF2-40B4-BE49-F238E27FC236}">
              <a16:creationId xmlns:a16="http://schemas.microsoft.com/office/drawing/2014/main" id="{3EEEF9C3-6030-4D82-A242-8020E1C526F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83" name="Text Box 1">
          <a:extLst>
            <a:ext uri="{FF2B5EF4-FFF2-40B4-BE49-F238E27FC236}">
              <a16:creationId xmlns:a16="http://schemas.microsoft.com/office/drawing/2014/main" id="{0FF7C7A2-E609-44DC-8212-19DAFE32DAF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84" name="Text Box 1">
          <a:extLst>
            <a:ext uri="{FF2B5EF4-FFF2-40B4-BE49-F238E27FC236}">
              <a16:creationId xmlns:a16="http://schemas.microsoft.com/office/drawing/2014/main" id="{6304D355-C2DF-4202-A981-02F0F40FEB6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85" name="Text Box 1">
          <a:extLst>
            <a:ext uri="{FF2B5EF4-FFF2-40B4-BE49-F238E27FC236}">
              <a16:creationId xmlns:a16="http://schemas.microsoft.com/office/drawing/2014/main" id="{44FA18F8-26DA-4189-AFAF-2605423F08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86" name="Text Box 1">
          <a:extLst>
            <a:ext uri="{FF2B5EF4-FFF2-40B4-BE49-F238E27FC236}">
              <a16:creationId xmlns:a16="http://schemas.microsoft.com/office/drawing/2014/main" id="{DBABC33E-201D-4A0A-A31D-9DB1648F018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87" name="Text Box 1">
          <a:extLst>
            <a:ext uri="{FF2B5EF4-FFF2-40B4-BE49-F238E27FC236}">
              <a16:creationId xmlns:a16="http://schemas.microsoft.com/office/drawing/2014/main" id="{B2DB6778-F60F-45F6-AE9E-6A77D4F8D5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88" name="Text Box 1">
          <a:extLst>
            <a:ext uri="{FF2B5EF4-FFF2-40B4-BE49-F238E27FC236}">
              <a16:creationId xmlns:a16="http://schemas.microsoft.com/office/drawing/2014/main" id="{702C48C3-3D5D-4E10-A17D-C24CC7087B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89" name="Text Box 1">
          <a:extLst>
            <a:ext uri="{FF2B5EF4-FFF2-40B4-BE49-F238E27FC236}">
              <a16:creationId xmlns:a16="http://schemas.microsoft.com/office/drawing/2014/main" id="{C85CC75B-101D-445A-8DE0-57575ABA6BE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90" name="Text Box 1">
          <a:extLst>
            <a:ext uri="{FF2B5EF4-FFF2-40B4-BE49-F238E27FC236}">
              <a16:creationId xmlns:a16="http://schemas.microsoft.com/office/drawing/2014/main" id="{4977FEA3-956F-43BF-BEAA-27C55A51374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91" name="Text Box 1">
          <a:extLst>
            <a:ext uri="{FF2B5EF4-FFF2-40B4-BE49-F238E27FC236}">
              <a16:creationId xmlns:a16="http://schemas.microsoft.com/office/drawing/2014/main" id="{C9AF4F4F-73B2-4C8E-AB42-A327F3C01AE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92" name="Text Box 1">
          <a:extLst>
            <a:ext uri="{FF2B5EF4-FFF2-40B4-BE49-F238E27FC236}">
              <a16:creationId xmlns:a16="http://schemas.microsoft.com/office/drawing/2014/main" id="{ADA63CBC-C780-4CAA-9718-D223515921C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93" name="Text Box 1">
          <a:extLst>
            <a:ext uri="{FF2B5EF4-FFF2-40B4-BE49-F238E27FC236}">
              <a16:creationId xmlns:a16="http://schemas.microsoft.com/office/drawing/2014/main" id="{B8E30DAE-029C-40B2-8073-D6A8212D8D9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94" name="Text Box 1">
          <a:extLst>
            <a:ext uri="{FF2B5EF4-FFF2-40B4-BE49-F238E27FC236}">
              <a16:creationId xmlns:a16="http://schemas.microsoft.com/office/drawing/2014/main" id="{3A089DE0-EAAD-4FA2-82A1-276C0CCA226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95" name="Text Box 1">
          <a:extLst>
            <a:ext uri="{FF2B5EF4-FFF2-40B4-BE49-F238E27FC236}">
              <a16:creationId xmlns:a16="http://schemas.microsoft.com/office/drawing/2014/main" id="{D097BDF6-E9A8-40C7-AD96-6B87A1E10D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96" name="Text Box 1">
          <a:extLst>
            <a:ext uri="{FF2B5EF4-FFF2-40B4-BE49-F238E27FC236}">
              <a16:creationId xmlns:a16="http://schemas.microsoft.com/office/drawing/2014/main" id="{590BB048-B7E9-443D-8A8F-346BD379D5B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697" name="Text Box 1">
          <a:extLst>
            <a:ext uri="{FF2B5EF4-FFF2-40B4-BE49-F238E27FC236}">
              <a16:creationId xmlns:a16="http://schemas.microsoft.com/office/drawing/2014/main" id="{2BE42B99-0C56-486E-8F4B-1FE02AFB667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698" name="Text Box 1">
          <a:extLst>
            <a:ext uri="{FF2B5EF4-FFF2-40B4-BE49-F238E27FC236}">
              <a16:creationId xmlns:a16="http://schemas.microsoft.com/office/drawing/2014/main" id="{7E29D165-3B61-4766-9049-E4DF1371132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699" name="Text Box 1">
          <a:extLst>
            <a:ext uri="{FF2B5EF4-FFF2-40B4-BE49-F238E27FC236}">
              <a16:creationId xmlns:a16="http://schemas.microsoft.com/office/drawing/2014/main" id="{6AA1163B-4558-4087-A795-386A7F9A372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00" name="Text Box 1">
          <a:extLst>
            <a:ext uri="{FF2B5EF4-FFF2-40B4-BE49-F238E27FC236}">
              <a16:creationId xmlns:a16="http://schemas.microsoft.com/office/drawing/2014/main" id="{3B0EF7CC-232C-42D9-98ED-4D3F59EE731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01" name="Text Box 1">
          <a:extLst>
            <a:ext uri="{FF2B5EF4-FFF2-40B4-BE49-F238E27FC236}">
              <a16:creationId xmlns:a16="http://schemas.microsoft.com/office/drawing/2014/main" id="{0E2D8456-1A0B-41EA-9C25-F8213FEDD9D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02" name="Text Box 1">
          <a:extLst>
            <a:ext uri="{FF2B5EF4-FFF2-40B4-BE49-F238E27FC236}">
              <a16:creationId xmlns:a16="http://schemas.microsoft.com/office/drawing/2014/main" id="{A5CDF8BF-FBF7-4148-A54C-77B22D1D49C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03" name="Text Box 1">
          <a:extLst>
            <a:ext uri="{FF2B5EF4-FFF2-40B4-BE49-F238E27FC236}">
              <a16:creationId xmlns:a16="http://schemas.microsoft.com/office/drawing/2014/main" id="{F50CCBBF-26BE-4360-9697-1990DA9A287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04" name="Text Box 1">
          <a:extLst>
            <a:ext uri="{FF2B5EF4-FFF2-40B4-BE49-F238E27FC236}">
              <a16:creationId xmlns:a16="http://schemas.microsoft.com/office/drawing/2014/main" id="{F62E9071-4365-4364-97A6-08A863BA36F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05" name="Text Box 1">
          <a:extLst>
            <a:ext uri="{FF2B5EF4-FFF2-40B4-BE49-F238E27FC236}">
              <a16:creationId xmlns:a16="http://schemas.microsoft.com/office/drawing/2014/main" id="{615A7F5B-5EA9-4A9F-8943-A0280279533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06" name="Text Box 1">
          <a:extLst>
            <a:ext uri="{FF2B5EF4-FFF2-40B4-BE49-F238E27FC236}">
              <a16:creationId xmlns:a16="http://schemas.microsoft.com/office/drawing/2014/main" id="{9C009A9F-CAF7-4CBC-A41B-1850ABEC3B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07" name="Text Box 1">
          <a:extLst>
            <a:ext uri="{FF2B5EF4-FFF2-40B4-BE49-F238E27FC236}">
              <a16:creationId xmlns:a16="http://schemas.microsoft.com/office/drawing/2014/main" id="{DEA3CE52-3F71-48DA-B6B0-FE052EF629D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08" name="Text Box 1">
          <a:extLst>
            <a:ext uri="{FF2B5EF4-FFF2-40B4-BE49-F238E27FC236}">
              <a16:creationId xmlns:a16="http://schemas.microsoft.com/office/drawing/2014/main" id="{8682A5F4-959F-4B43-8182-E84A29982AE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09" name="Text Box 1">
          <a:extLst>
            <a:ext uri="{FF2B5EF4-FFF2-40B4-BE49-F238E27FC236}">
              <a16:creationId xmlns:a16="http://schemas.microsoft.com/office/drawing/2014/main" id="{A7A3F1F2-8FD2-48CF-8DCF-5B0C40E5CD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10" name="Text Box 1">
          <a:extLst>
            <a:ext uri="{FF2B5EF4-FFF2-40B4-BE49-F238E27FC236}">
              <a16:creationId xmlns:a16="http://schemas.microsoft.com/office/drawing/2014/main" id="{6E17F77A-68E5-44FA-B9B7-AB95E814C68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11" name="Text Box 1">
          <a:extLst>
            <a:ext uri="{FF2B5EF4-FFF2-40B4-BE49-F238E27FC236}">
              <a16:creationId xmlns:a16="http://schemas.microsoft.com/office/drawing/2014/main" id="{D0E7EA44-B82C-4479-9A96-E8FF691671C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12" name="Text Box 1">
          <a:extLst>
            <a:ext uri="{FF2B5EF4-FFF2-40B4-BE49-F238E27FC236}">
              <a16:creationId xmlns:a16="http://schemas.microsoft.com/office/drawing/2014/main" id="{7D79E628-F876-4EC7-9A5C-E24C310C99A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13" name="Text Box 1">
          <a:extLst>
            <a:ext uri="{FF2B5EF4-FFF2-40B4-BE49-F238E27FC236}">
              <a16:creationId xmlns:a16="http://schemas.microsoft.com/office/drawing/2014/main" id="{5483B4D6-959E-4662-9A2D-3F03A04BA57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14" name="Text Box 1">
          <a:extLst>
            <a:ext uri="{FF2B5EF4-FFF2-40B4-BE49-F238E27FC236}">
              <a16:creationId xmlns:a16="http://schemas.microsoft.com/office/drawing/2014/main" id="{9186B9ED-6E49-486F-83D3-33658A2BC3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15" name="Text Box 1">
          <a:extLst>
            <a:ext uri="{FF2B5EF4-FFF2-40B4-BE49-F238E27FC236}">
              <a16:creationId xmlns:a16="http://schemas.microsoft.com/office/drawing/2014/main" id="{E2C946E6-AB4B-44E2-9510-FAEEB34C22B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16" name="Text Box 1">
          <a:extLst>
            <a:ext uri="{FF2B5EF4-FFF2-40B4-BE49-F238E27FC236}">
              <a16:creationId xmlns:a16="http://schemas.microsoft.com/office/drawing/2014/main" id="{1390AEE8-C866-4413-A8B7-938AE4A0CEB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17" name="Text Box 1">
          <a:extLst>
            <a:ext uri="{FF2B5EF4-FFF2-40B4-BE49-F238E27FC236}">
              <a16:creationId xmlns:a16="http://schemas.microsoft.com/office/drawing/2014/main" id="{1FB17350-70DA-4A40-BF9B-EE7EC9DD2B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18" name="Text Box 1">
          <a:extLst>
            <a:ext uri="{FF2B5EF4-FFF2-40B4-BE49-F238E27FC236}">
              <a16:creationId xmlns:a16="http://schemas.microsoft.com/office/drawing/2014/main" id="{930712DE-458E-4515-882E-E869E6C5D84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19" name="Text Box 1">
          <a:extLst>
            <a:ext uri="{FF2B5EF4-FFF2-40B4-BE49-F238E27FC236}">
              <a16:creationId xmlns:a16="http://schemas.microsoft.com/office/drawing/2014/main" id="{F511B570-38FC-42B7-B9A6-DA4EB6B0E0D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0" name="Text Box 1">
          <a:extLst>
            <a:ext uri="{FF2B5EF4-FFF2-40B4-BE49-F238E27FC236}">
              <a16:creationId xmlns:a16="http://schemas.microsoft.com/office/drawing/2014/main" id="{1984E3C5-F698-4D5D-A69C-D0A3471269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1" name="Text Box 1">
          <a:extLst>
            <a:ext uri="{FF2B5EF4-FFF2-40B4-BE49-F238E27FC236}">
              <a16:creationId xmlns:a16="http://schemas.microsoft.com/office/drawing/2014/main" id="{93DDED03-5664-41F0-809E-2FFC6A3DF21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22" name="Text Box 1">
          <a:extLst>
            <a:ext uri="{FF2B5EF4-FFF2-40B4-BE49-F238E27FC236}">
              <a16:creationId xmlns:a16="http://schemas.microsoft.com/office/drawing/2014/main" id="{F0CE55EB-F1CE-4EB3-B3C7-898583043F2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23" name="Text Box 1">
          <a:extLst>
            <a:ext uri="{FF2B5EF4-FFF2-40B4-BE49-F238E27FC236}">
              <a16:creationId xmlns:a16="http://schemas.microsoft.com/office/drawing/2014/main" id="{E0506AEC-CF62-488E-A323-BF8F800CED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24" name="Text Box 1">
          <a:extLst>
            <a:ext uri="{FF2B5EF4-FFF2-40B4-BE49-F238E27FC236}">
              <a16:creationId xmlns:a16="http://schemas.microsoft.com/office/drawing/2014/main" id="{B2E6D67C-C888-46F3-9D0C-009750D067A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25" name="Text Box 1">
          <a:extLst>
            <a:ext uri="{FF2B5EF4-FFF2-40B4-BE49-F238E27FC236}">
              <a16:creationId xmlns:a16="http://schemas.microsoft.com/office/drawing/2014/main" id="{A311CC5D-6F9D-45FE-82F2-75A5B45D28E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6" name="Text Box 1">
          <a:extLst>
            <a:ext uri="{FF2B5EF4-FFF2-40B4-BE49-F238E27FC236}">
              <a16:creationId xmlns:a16="http://schemas.microsoft.com/office/drawing/2014/main" id="{FD9984EA-C568-45FD-BBF6-B089DE7C60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7" name="Text Box 1">
          <a:extLst>
            <a:ext uri="{FF2B5EF4-FFF2-40B4-BE49-F238E27FC236}">
              <a16:creationId xmlns:a16="http://schemas.microsoft.com/office/drawing/2014/main" id="{03971F98-9C70-40CD-89CC-A4FD8CC69B0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8" name="Text Box 1">
          <a:extLst>
            <a:ext uri="{FF2B5EF4-FFF2-40B4-BE49-F238E27FC236}">
              <a16:creationId xmlns:a16="http://schemas.microsoft.com/office/drawing/2014/main" id="{2C1A06AB-9645-4D8E-B0AD-57875D05979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29" name="Text Box 1">
          <a:extLst>
            <a:ext uri="{FF2B5EF4-FFF2-40B4-BE49-F238E27FC236}">
              <a16:creationId xmlns:a16="http://schemas.microsoft.com/office/drawing/2014/main" id="{6B785888-5D55-4292-B462-2E61110E1C7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0" name="Text Box 1">
          <a:extLst>
            <a:ext uri="{FF2B5EF4-FFF2-40B4-BE49-F238E27FC236}">
              <a16:creationId xmlns:a16="http://schemas.microsoft.com/office/drawing/2014/main" id="{6CCE481C-6452-47FE-8E95-B637C594C60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1" name="Text Box 1">
          <a:extLst>
            <a:ext uri="{FF2B5EF4-FFF2-40B4-BE49-F238E27FC236}">
              <a16:creationId xmlns:a16="http://schemas.microsoft.com/office/drawing/2014/main" id="{29CDE93D-090B-4DB3-BC15-2EDA098107B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2" name="Text Box 1">
          <a:extLst>
            <a:ext uri="{FF2B5EF4-FFF2-40B4-BE49-F238E27FC236}">
              <a16:creationId xmlns:a16="http://schemas.microsoft.com/office/drawing/2014/main" id="{93E0999A-5767-48A4-AB95-F79C4DD58E9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3" name="Text Box 1">
          <a:extLst>
            <a:ext uri="{FF2B5EF4-FFF2-40B4-BE49-F238E27FC236}">
              <a16:creationId xmlns:a16="http://schemas.microsoft.com/office/drawing/2014/main" id="{A73F5A5E-2A78-4B17-B0EB-1C2870C249E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4" name="Text Box 1">
          <a:extLst>
            <a:ext uri="{FF2B5EF4-FFF2-40B4-BE49-F238E27FC236}">
              <a16:creationId xmlns:a16="http://schemas.microsoft.com/office/drawing/2014/main" id="{50871BC5-6E88-4AF7-85CC-382B86408D8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5" name="Text Box 1">
          <a:extLst>
            <a:ext uri="{FF2B5EF4-FFF2-40B4-BE49-F238E27FC236}">
              <a16:creationId xmlns:a16="http://schemas.microsoft.com/office/drawing/2014/main" id="{2CC5C1A2-96BF-463D-9DF8-92E8D139185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6" name="Text Box 1">
          <a:extLst>
            <a:ext uri="{FF2B5EF4-FFF2-40B4-BE49-F238E27FC236}">
              <a16:creationId xmlns:a16="http://schemas.microsoft.com/office/drawing/2014/main" id="{8D305059-281A-4FD4-9956-7AEF5A65FB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7" name="Text Box 1">
          <a:extLst>
            <a:ext uri="{FF2B5EF4-FFF2-40B4-BE49-F238E27FC236}">
              <a16:creationId xmlns:a16="http://schemas.microsoft.com/office/drawing/2014/main" id="{EC3FA473-C6EA-4BA1-9B32-D8E2328C9BA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8" name="Text Box 1">
          <a:extLst>
            <a:ext uri="{FF2B5EF4-FFF2-40B4-BE49-F238E27FC236}">
              <a16:creationId xmlns:a16="http://schemas.microsoft.com/office/drawing/2014/main" id="{9D288FF6-C376-460C-B8CE-504B52DBB1E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39" name="Text Box 1">
          <a:extLst>
            <a:ext uri="{FF2B5EF4-FFF2-40B4-BE49-F238E27FC236}">
              <a16:creationId xmlns:a16="http://schemas.microsoft.com/office/drawing/2014/main" id="{A5968D49-82C6-47D3-A5D1-DE473BE4A0B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0" name="Text Box 1">
          <a:extLst>
            <a:ext uri="{FF2B5EF4-FFF2-40B4-BE49-F238E27FC236}">
              <a16:creationId xmlns:a16="http://schemas.microsoft.com/office/drawing/2014/main" id="{533A7CA0-E254-4FB8-B876-D60926E859A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1" name="Text Box 1">
          <a:extLst>
            <a:ext uri="{FF2B5EF4-FFF2-40B4-BE49-F238E27FC236}">
              <a16:creationId xmlns:a16="http://schemas.microsoft.com/office/drawing/2014/main" id="{13229530-0155-47B2-BD05-12BD682A5BB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2" name="Text Box 1">
          <a:extLst>
            <a:ext uri="{FF2B5EF4-FFF2-40B4-BE49-F238E27FC236}">
              <a16:creationId xmlns:a16="http://schemas.microsoft.com/office/drawing/2014/main" id="{4C8D1755-7E7A-4F4A-BE3B-37E1F6CA6B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3" name="Text Box 1">
          <a:extLst>
            <a:ext uri="{FF2B5EF4-FFF2-40B4-BE49-F238E27FC236}">
              <a16:creationId xmlns:a16="http://schemas.microsoft.com/office/drawing/2014/main" id="{0BE29B3D-2F0A-44F5-A9D3-116673F101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4" name="Text Box 1">
          <a:extLst>
            <a:ext uri="{FF2B5EF4-FFF2-40B4-BE49-F238E27FC236}">
              <a16:creationId xmlns:a16="http://schemas.microsoft.com/office/drawing/2014/main" id="{CF98B3B0-93D7-4A5F-93E6-306497EB3A0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745" name="Text Box 1">
          <a:extLst>
            <a:ext uri="{FF2B5EF4-FFF2-40B4-BE49-F238E27FC236}">
              <a16:creationId xmlns:a16="http://schemas.microsoft.com/office/drawing/2014/main" id="{EBED8071-B3E8-4938-9190-2727FD05367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46" name="Text Box 1">
          <a:extLst>
            <a:ext uri="{FF2B5EF4-FFF2-40B4-BE49-F238E27FC236}">
              <a16:creationId xmlns:a16="http://schemas.microsoft.com/office/drawing/2014/main" id="{1398E89B-F770-4A60-9422-5E3DE1B2B03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47" name="Text Box 1">
          <a:extLst>
            <a:ext uri="{FF2B5EF4-FFF2-40B4-BE49-F238E27FC236}">
              <a16:creationId xmlns:a16="http://schemas.microsoft.com/office/drawing/2014/main" id="{17E5C213-A50B-4461-B615-61DDD72198C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48" name="Text Box 1">
          <a:extLst>
            <a:ext uri="{FF2B5EF4-FFF2-40B4-BE49-F238E27FC236}">
              <a16:creationId xmlns:a16="http://schemas.microsoft.com/office/drawing/2014/main" id="{020D431B-EF44-42E2-803F-C8FFCBCB4CB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49" name="Text Box 1">
          <a:extLst>
            <a:ext uri="{FF2B5EF4-FFF2-40B4-BE49-F238E27FC236}">
              <a16:creationId xmlns:a16="http://schemas.microsoft.com/office/drawing/2014/main" id="{365EB537-90C8-4740-8E46-9F95959E0D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0" name="Text Box 1">
          <a:extLst>
            <a:ext uri="{FF2B5EF4-FFF2-40B4-BE49-F238E27FC236}">
              <a16:creationId xmlns:a16="http://schemas.microsoft.com/office/drawing/2014/main" id="{ABC9DA61-30F8-4EE6-A372-B7F111D2F4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1" name="Text Box 1">
          <a:extLst>
            <a:ext uri="{FF2B5EF4-FFF2-40B4-BE49-F238E27FC236}">
              <a16:creationId xmlns:a16="http://schemas.microsoft.com/office/drawing/2014/main" id="{28905A64-DADD-44A8-8648-8A3511DAB9B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2" name="Text Box 1">
          <a:extLst>
            <a:ext uri="{FF2B5EF4-FFF2-40B4-BE49-F238E27FC236}">
              <a16:creationId xmlns:a16="http://schemas.microsoft.com/office/drawing/2014/main" id="{A2C93066-F39D-463D-AB2A-2291BBEE8E5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3" name="Text Box 1">
          <a:extLst>
            <a:ext uri="{FF2B5EF4-FFF2-40B4-BE49-F238E27FC236}">
              <a16:creationId xmlns:a16="http://schemas.microsoft.com/office/drawing/2014/main" id="{80683212-B158-4ECB-9C44-8FCD0F36A20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54" name="Text Box 1">
          <a:extLst>
            <a:ext uri="{FF2B5EF4-FFF2-40B4-BE49-F238E27FC236}">
              <a16:creationId xmlns:a16="http://schemas.microsoft.com/office/drawing/2014/main" id="{E647E2E9-AA16-464D-B2C7-78F2D409BBA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55" name="Text Box 1">
          <a:extLst>
            <a:ext uri="{FF2B5EF4-FFF2-40B4-BE49-F238E27FC236}">
              <a16:creationId xmlns:a16="http://schemas.microsoft.com/office/drawing/2014/main" id="{FDF4ADC3-FC2F-4BE8-B5FE-DFCFFF8FBEF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56" name="Text Box 1">
          <a:extLst>
            <a:ext uri="{FF2B5EF4-FFF2-40B4-BE49-F238E27FC236}">
              <a16:creationId xmlns:a16="http://schemas.microsoft.com/office/drawing/2014/main" id="{EFD92630-2794-41BB-8991-38D6730D082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57" name="Text Box 1">
          <a:extLst>
            <a:ext uri="{FF2B5EF4-FFF2-40B4-BE49-F238E27FC236}">
              <a16:creationId xmlns:a16="http://schemas.microsoft.com/office/drawing/2014/main" id="{404532C3-A925-4964-8BCD-4DE1923AE63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8" name="Text Box 1">
          <a:extLst>
            <a:ext uri="{FF2B5EF4-FFF2-40B4-BE49-F238E27FC236}">
              <a16:creationId xmlns:a16="http://schemas.microsoft.com/office/drawing/2014/main" id="{840056DD-760D-4190-85FC-F7D2E73AE1C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59" name="Text Box 1">
          <a:extLst>
            <a:ext uri="{FF2B5EF4-FFF2-40B4-BE49-F238E27FC236}">
              <a16:creationId xmlns:a16="http://schemas.microsoft.com/office/drawing/2014/main" id="{A1EFA705-A3A6-487C-9C79-B72E9373378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0" name="Text Box 1">
          <a:extLst>
            <a:ext uri="{FF2B5EF4-FFF2-40B4-BE49-F238E27FC236}">
              <a16:creationId xmlns:a16="http://schemas.microsoft.com/office/drawing/2014/main" id="{781DC8D9-DB50-4372-9345-9D2FDAB320B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1" name="Text Box 1">
          <a:extLst>
            <a:ext uri="{FF2B5EF4-FFF2-40B4-BE49-F238E27FC236}">
              <a16:creationId xmlns:a16="http://schemas.microsoft.com/office/drawing/2014/main" id="{42ABBB1B-5E45-47BA-BD3C-A9C2DC53482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62" name="Text Box 1">
          <a:extLst>
            <a:ext uri="{FF2B5EF4-FFF2-40B4-BE49-F238E27FC236}">
              <a16:creationId xmlns:a16="http://schemas.microsoft.com/office/drawing/2014/main" id="{2288DCF0-DDB9-4665-BB35-BB184AADCE3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63" name="Text Box 1">
          <a:extLst>
            <a:ext uri="{FF2B5EF4-FFF2-40B4-BE49-F238E27FC236}">
              <a16:creationId xmlns:a16="http://schemas.microsoft.com/office/drawing/2014/main" id="{77F2D5ED-6538-45B8-960B-19FA40E9819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64" name="Text Box 1">
          <a:extLst>
            <a:ext uri="{FF2B5EF4-FFF2-40B4-BE49-F238E27FC236}">
              <a16:creationId xmlns:a16="http://schemas.microsoft.com/office/drawing/2014/main" id="{8186B4B2-AC50-4047-9268-A561C4AD94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65" name="Text Box 1">
          <a:extLst>
            <a:ext uri="{FF2B5EF4-FFF2-40B4-BE49-F238E27FC236}">
              <a16:creationId xmlns:a16="http://schemas.microsoft.com/office/drawing/2014/main" id="{837052B5-5A32-48D9-B6A7-81ADF67FBE5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6" name="Text Box 1">
          <a:extLst>
            <a:ext uri="{FF2B5EF4-FFF2-40B4-BE49-F238E27FC236}">
              <a16:creationId xmlns:a16="http://schemas.microsoft.com/office/drawing/2014/main" id="{CBA5B4D7-1DEE-4068-BFF6-DB08904B2AB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7" name="Text Box 1">
          <a:extLst>
            <a:ext uri="{FF2B5EF4-FFF2-40B4-BE49-F238E27FC236}">
              <a16:creationId xmlns:a16="http://schemas.microsoft.com/office/drawing/2014/main" id="{6ED9E41F-837B-4AFD-B92A-C40A24D52E4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8" name="Text Box 1">
          <a:extLst>
            <a:ext uri="{FF2B5EF4-FFF2-40B4-BE49-F238E27FC236}">
              <a16:creationId xmlns:a16="http://schemas.microsoft.com/office/drawing/2014/main" id="{6BB8F3BE-5A4E-4B1A-9518-21111B0D757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69" name="Text Box 1">
          <a:extLst>
            <a:ext uri="{FF2B5EF4-FFF2-40B4-BE49-F238E27FC236}">
              <a16:creationId xmlns:a16="http://schemas.microsoft.com/office/drawing/2014/main" id="{1E0BD9CD-6CA0-400A-8D69-10A11267208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70" name="Text Box 1">
          <a:extLst>
            <a:ext uri="{FF2B5EF4-FFF2-40B4-BE49-F238E27FC236}">
              <a16:creationId xmlns:a16="http://schemas.microsoft.com/office/drawing/2014/main" id="{C470FE21-4BA2-4ECC-A37A-DD1A41FDBBA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71" name="Text Box 1">
          <a:extLst>
            <a:ext uri="{FF2B5EF4-FFF2-40B4-BE49-F238E27FC236}">
              <a16:creationId xmlns:a16="http://schemas.microsoft.com/office/drawing/2014/main" id="{13CEBAD3-9975-4317-9D32-E8F4BF59E37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72" name="Text Box 1">
          <a:extLst>
            <a:ext uri="{FF2B5EF4-FFF2-40B4-BE49-F238E27FC236}">
              <a16:creationId xmlns:a16="http://schemas.microsoft.com/office/drawing/2014/main" id="{2F08CD80-DD09-4708-A298-BBB6FA32CE9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73" name="Text Box 1">
          <a:extLst>
            <a:ext uri="{FF2B5EF4-FFF2-40B4-BE49-F238E27FC236}">
              <a16:creationId xmlns:a16="http://schemas.microsoft.com/office/drawing/2014/main" id="{5B7F61E7-7479-4598-A594-1D2828A7696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74" name="Text Box 1">
          <a:extLst>
            <a:ext uri="{FF2B5EF4-FFF2-40B4-BE49-F238E27FC236}">
              <a16:creationId xmlns:a16="http://schemas.microsoft.com/office/drawing/2014/main" id="{60677F27-AF73-4296-B6FD-1967C6CE64F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75" name="Text Box 1">
          <a:extLst>
            <a:ext uri="{FF2B5EF4-FFF2-40B4-BE49-F238E27FC236}">
              <a16:creationId xmlns:a16="http://schemas.microsoft.com/office/drawing/2014/main" id="{416B9F7D-66A7-4E76-A2CE-7B0FCDE1882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76" name="Text Box 1">
          <a:extLst>
            <a:ext uri="{FF2B5EF4-FFF2-40B4-BE49-F238E27FC236}">
              <a16:creationId xmlns:a16="http://schemas.microsoft.com/office/drawing/2014/main" id="{C7210365-2152-4C42-A268-21BF54C46B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77" name="Text Box 1">
          <a:extLst>
            <a:ext uri="{FF2B5EF4-FFF2-40B4-BE49-F238E27FC236}">
              <a16:creationId xmlns:a16="http://schemas.microsoft.com/office/drawing/2014/main" id="{64A2EF6B-9699-47BC-8548-7702C6B9EDD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78" name="Text Box 1">
          <a:extLst>
            <a:ext uri="{FF2B5EF4-FFF2-40B4-BE49-F238E27FC236}">
              <a16:creationId xmlns:a16="http://schemas.microsoft.com/office/drawing/2014/main" id="{84900D86-A7C0-4BE1-B0A5-0AB87D9D68F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79" name="Text Box 1">
          <a:extLst>
            <a:ext uri="{FF2B5EF4-FFF2-40B4-BE49-F238E27FC236}">
              <a16:creationId xmlns:a16="http://schemas.microsoft.com/office/drawing/2014/main" id="{96B14B58-1724-41D3-BC4F-3D69CC006DE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80" name="Text Box 1">
          <a:extLst>
            <a:ext uri="{FF2B5EF4-FFF2-40B4-BE49-F238E27FC236}">
              <a16:creationId xmlns:a16="http://schemas.microsoft.com/office/drawing/2014/main" id="{48D46913-13CD-46D1-98D1-3CA15F03C09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81" name="Text Box 1">
          <a:extLst>
            <a:ext uri="{FF2B5EF4-FFF2-40B4-BE49-F238E27FC236}">
              <a16:creationId xmlns:a16="http://schemas.microsoft.com/office/drawing/2014/main" id="{E0BBCFFF-B05E-4551-9A94-66849BAB9B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2" name="Text Box 1">
          <a:extLst>
            <a:ext uri="{FF2B5EF4-FFF2-40B4-BE49-F238E27FC236}">
              <a16:creationId xmlns:a16="http://schemas.microsoft.com/office/drawing/2014/main" id="{163B1636-41EB-4E04-B518-C29C2D2B15A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3" name="Text Box 1">
          <a:extLst>
            <a:ext uri="{FF2B5EF4-FFF2-40B4-BE49-F238E27FC236}">
              <a16:creationId xmlns:a16="http://schemas.microsoft.com/office/drawing/2014/main" id="{4985BC15-E544-4256-A22A-AE560A4B599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4" name="Text Box 1">
          <a:extLst>
            <a:ext uri="{FF2B5EF4-FFF2-40B4-BE49-F238E27FC236}">
              <a16:creationId xmlns:a16="http://schemas.microsoft.com/office/drawing/2014/main" id="{12873CEC-C52C-4C70-8612-2EEF5EB9803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5" name="Text Box 1">
          <a:extLst>
            <a:ext uri="{FF2B5EF4-FFF2-40B4-BE49-F238E27FC236}">
              <a16:creationId xmlns:a16="http://schemas.microsoft.com/office/drawing/2014/main" id="{872E156A-59EB-4A44-B99D-94C459DDAB9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86" name="Text Box 1">
          <a:extLst>
            <a:ext uri="{FF2B5EF4-FFF2-40B4-BE49-F238E27FC236}">
              <a16:creationId xmlns:a16="http://schemas.microsoft.com/office/drawing/2014/main" id="{A7E04C7B-A733-4ACC-8C78-7E65DF88FE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7" name="Text Box 1">
          <a:extLst>
            <a:ext uri="{FF2B5EF4-FFF2-40B4-BE49-F238E27FC236}">
              <a16:creationId xmlns:a16="http://schemas.microsoft.com/office/drawing/2014/main" id="{0524192D-045E-40D5-B55F-C30B5343478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88" name="Text Box 1">
          <a:extLst>
            <a:ext uri="{FF2B5EF4-FFF2-40B4-BE49-F238E27FC236}">
              <a16:creationId xmlns:a16="http://schemas.microsoft.com/office/drawing/2014/main" id="{4DDC1E29-41D1-49EA-8158-82F27D057EE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789" name="Text Box 1">
          <a:extLst>
            <a:ext uri="{FF2B5EF4-FFF2-40B4-BE49-F238E27FC236}">
              <a16:creationId xmlns:a16="http://schemas.microsoft.com/office/drawing/2014/main" id="{0C2F42AD-B01F-4020-B2ED-AF4764E4858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90" name="Text Box 1">
          <a:extLst>
            <a:ext uri="{FF2B5EF4-FFF2-40B4-BE49-F238E27FC236}">
              <a16:creationId xmlns:a16="http://schemas.microsoft.com/office/drawing/2014/main" id="{BA44ECD8-9335-417C-8622-419C21954A6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91" name="Text Box 1">
          <a:extLst>
            <a:ext uri="{FF2B5EF4-FFF2-40B4-BE49-F238E27FC236}">
              <a16:creationId xmlns:a16="http://schemas.microsoft.com/office/drawing/2014/main" id="{4C5CD2E6-DE05-4BBE-AB1C-2746A6CAAC0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92" name="Text Box 1">
          <a:extLst>
            <a:ext uri="{FF2B5EF4-FFF2-40B4-BE49-F238E27FC236}">
              <a16:creationId xmlns:a16="http://schemas.microsoft.com/office/drawing/2014/main" id="{62585B2A-0CDA-4EBE-90BE-B34C022DECD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793" name="Text Box 1">
          <a:extLst>
            <a:ext uri="{FF2B5EF4-FFF2-40B4-BE49-F238E27FC236}">
              <a16:creationId xmlns:a16="http://schemas.microsoft.com/office/drawing/2014/main" id="{049BE4EA-EBDA-4ACB-83FA-8BBC80EE1D1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94" name="Text Box 1">
          <a:extLst>
            <a:ext uri="{FF2B5EF4-FFF2-40B4-BE49-F238E27FC236}">
              <a16:creationId xmlns:a16="http://schemas.microsoft.com/office/drawing/2014/main" id="{2D8D312A-D94F-4DBE-82C6-2A6D5B7F26F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95" name="Text Box 1">
          <a:extLst>
            <a:ext uri="{FF2B5EF4-FFF2-40B4-BE49-F238E27FC236}">
              <a16:creationId xmlns:a16="http://schemas.microsoft.com/office/drawing/2014/main" id="{B03C7372-8417-4848-B8EB-84CB04AD24F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96" name="Text Box 1">
          <a:extLst>
            <a:ext uri="{FF2B5EF4-FFF2-40B4-BE49-F238E27FC236}">
              <a16:creationId xmlns:a16="http://schemas.microsoft.com/office/drawing/2014/main" id="{F0C5F54D-EE22-4F88-92EB-DBF3F997B0B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97" name="Text Box 1">
          <a:extLst>
            <a:ext uri="{FF2B5EF4-FFF2-40B4-BE49-F238E27FC236}">
              <a16:creationId xmlns:a16="http://schemas.microsoft.com/office/drawing/2014/main" id="{8C16A167-40E5-4DF1-96DF-736C71287CB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798" name="Text Box 1">
          <a:extLst>
            <a:ext uri="{FF2B5EF4-FFF2-40B4-BE49-F238E27FC236}">
              <a16:creationId xmlns:a16="http://schemas.microsoft.com/office/drawing/2014/main" id="{7A4DC707-2E89-459B-B558-81591703498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799" name="Text Box 1">
          <a:extLst>
            <a:ext uri="{FF2B5EF4-FFF2-40B4-BE49-F238E27FC236}">
              <a16:creationId xmlns:a16="http://schemas.microsoft.com/office/drawing/2014/main" id="{E649AFA6-EB4F-430F-AF5A-1A6581E7C50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00" name="Text Box 1">
          <a:extLst>
            <a:ext uri="{FF2B5EF4-FFF2-40B4-BE49-F238E27FC236}">
              <a16:creationId xmlns:a16="http://schemas.microsoft.com/office/drawing/2014/main" id="{9A591F67-35CE-4D75-A60B-ED6284F87B5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01" name="Text Box 1">
          <a:extLst>
            <a:ext uri="{FF2B5EF4-FFF2-40B4-BE49-F238E27FC236}">
              <a16:creationId xmlns:a16="http://schemas.microsoft.com/office/drawing/2014/main" id="{34373273-6A71-465C-BBF7-2F997BA59C0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02" name="Text Box 1">
          <a:extLst>
            <a:ext uri="{FF2B5EF4-FFF2-40B4-BE49-F238E27FC236}">
              <a16:creationId xmlns:a16="http://schemas.microsoft.com/office/drawing/2014/main" id="{3C869111-77FF-4225-962C-CFD6F3F72E6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03" name="Text Box 1">
          <a:extLst>
            <a:ext uri="{FF2B5EF4-FFF2-40B4-BE49-F238E27FC236}">
              <a16:creationId xmlns:a16="http://schemas.microsoft.com/office/drawing/2014/main" id="{C5CCA514-5942-47C8-B380-3688703119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04" name="Text Box 1">
          <a:extLst>
            <a:ext uri="{FF2B5EF4-FFF2-40B4-BE49-F238E27FC236}">
              <a16:creationId xmlns:a16="http://schemas.microsoft.com/office/drawing/2014/main" id="{C8DA977F-CB9D-460C-AB35-C91B0FACF5A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05" name="Text Box 1">
          <a:extLst>
            <a:ext uri="{FF2B5EF4-FFF2-40B4-BE49-F238E27FC236}">
              <a16:creationId xmlns:a16="http://schemas.microsoft.com/office/drawing/2014/main" id="{1E8A8786-E8E7-430B-8E5E-1A26961AAB2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06" name="Text Box 1">
          <a:extLst>
            <a:ext uri="{FF2B5EF4-FFF2-40B4-BE49-F238E27FC236}">
              <a16:creationId xmlns:a16="http://schemas.microsoft.com/office/drawing/2014/main" id="{613DBF5D-94EC-4B7E-91CC-EE299E463BB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07" name="Text Box 1">
          <a:extLst>
            <a:ext uri="{FF2B5EF4-FFF2-40B4-BE49-F238E27FC236}">
              <a16:creationId xmlns:a16="http://schemas.microsoft.com/office/drawing/2014/main" id="{9A5486BC-13F9-4D00-A43E-3F97300AD43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08" name="Text Box 1">
          <a:extLst>
            <a:ext uri="{FF2B5EF4-FFF2-40B4-BE49-F238E27FC236}">
              <a16:creationId xmlns:a16="http://schemas.microsoft.com/office/drawing/2014/main" id="{5F8EFE3D-E5F1-4915-8127-1D040918DC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09" name="Text Box 1">
          <a:extLst>
            <a:ext uri="{FF2B5EF4-FFF2-40B4-BE49-F238E27FC236}">
              <a16:creationId xmlns:a16="http://schemas.microsoft.com/office/drawing/2014/main" id="{2F714A6A-31C7-415E-87C7-55D0DFA33E6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10" name="Text Box 1">
          <a:extLst>
            <a:ext uri="{FF2B5EF4-FFF2-40B4-BE49-F238E27FC236}">
              <a16:creationId xmlns:a16="http://schemas.microsoft.com/office/drawing/2014/main" id="{CC56505D-9BC9-402B-93A9-01D2F6E4148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11" name="Text Box 1">
          <a:extLst>
            <a:ext uri="{FF2B5EF4-FFF2-40B4-BE49-F238E27FC236}">
              <a16:creationId xmlns:a16="http://schemas.microsoft.com/office/drawing/2014/main" id="{05DEEC1F-2C1F-437D-885E-60896664A20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12" name="Text Box 1">
          <a:extLst>
            <a:ext uri="{FF2B5EF4-FFF2-40B4-BE49-F238E27FC236}">
              <a16:creationId xmlns:a16="http://schemas.microsoft.com/office/drawing/2014/main" id="{2E5FF576-758B-4C57-AC7B-5D08947AC2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13" name="Text Box 1">
          <a:extLst>
            <a:ext uri="{FF2B5EF4-FFF2-40B4-BE49-F238E27FC236}">
              <a16:creationId xmlns:a16="http://schemas.microsoft.com/office/drawing/2014/main" id="{F5589AC8-4BF2-408B-A1AF-BE1256FE248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14" name="Text Box 1">
          <a:extLst>
            <a:ext uri="{FF2B5EF4-FFF2-40B4-BE49-F238E27FC236}">
              <a16:creationId xmlns:a16="http://schemas.microsoft.com/office/drawing/2014/main" id="{BEC4D57C-173F-4950-B2A9-29B91A6241D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15" name="Text Box 1">
          <a:extLst>
            <a:ext uri="{FF2B5EF4-FFF2-40B4-BE49-F238E27FC236}">
              <a16:creationId xmlns:a16="http://schemas.microsoft.com/office/drawing/2014/main" id="{D62A9C13-C6A4-46F1-A90A-D318EAAACA8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16" name="Text Box 1">
          <a:extLst>
            <a:ext uri="{FF2B5EF4-FFF2-40B4-BE49-F238E27FC236}">
              <a16:creationId xmlns:a16="http://schemas.microsoft.com/office/drawing/2014/main" id="{DE69FCCC-FC54-4FA4-AA8A-D5D245127A5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17" name="Text Box 1">
          <a:extLst>
            <a:ext uri="{FF2B5EF4-FFF2-40B4-BE49-F238E27FC236}">
              <a16:creationId xmlns:a16="http://schemas.microsoft.com/office/drawing/2014/main" id="{3630D7F7-5D42-4662-A6FA-0C86CCCDC40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18" name="Text Box 1">
          <a:extLst>
            <a:ext uri="{FF2B5EF4-FFF2-40B4-BE49-F238E27FC236}">
              <a16:creationId xmlns:a16="http://schemas.microsoft.com/office/drawing/2014/main" id="{6F8DA672-4144-4650-9B58-D7EDA65A112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19" name="Text Box 1">
          <a:extLst>
            <a:ext uri="{FF2B5EF4-FFF2-40B4-BE49-F238E27FC236}">
              <a16:creationId xmlns:a16="http://schemas.microsoft.com/office/drawing/2014/main" id="{7F73A849-2B2F-4636-B517-E28F9670153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0" name="Text Box 1">
          <a:extLst>
            <a:ext uri="{FF2B5EF4-FFF2-40B4-BE49-F238E27FC236}">
              <a16:creationId xmlns:a16="http://schemas.microsoft.com/office/drawing/2014/main" id="{07057598-3FD4-4E66-B8C8-52A94C7E79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1" name="Text Box 1">
          <a:extLst>
            <a:ext uri="{FF2B5EF4-FFF2-40B4-BE49-F238E27FC236}">
              <a16:creationId xmlns:a16="http://schemas.microsoft.com/office/drawing/2014/main" id="{D92DED2F-EB6E-4B43-B19F-481726A7056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2" name="Text Box 1">
          <a:extLst>
            <a:ext uri="{FF2B5EF4-FFF2-40B4-BE49-F238E27FC236}">
              <a16:creationId xmlns:a16="http://schemas.microsoft.com/office/drawing/2014/main" id="{A19DADB3-DABF-4625-9B47-09387CCF986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3" name="Text Box 1">
          <a:extLst>
            <a:ext uri="{FF2B5EF4-FFF2-40B4-BE49-F238E27FC236}">
              <a16:creationId xmlns:a16="http://schemas.microsoft.com/office/drawing/2014/main" id="{6606612B-7F6E-402F-A401-510E0AF919B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4" name="Text Box 1">
          <a:extLst>
            <a:ext uri="{FF2B5EF4-FFF2-40B4-BE49-F238E27FC236}">
              <a16:creationId xmlns:a16="http://schemas.microsoft.com/office/drawing/2014/main" id="{B3904760-D969-4925-AA54-A5F273E1428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5" name="Text Box 1">
          <a:extLst>
            <a:ext uri="{FF2B5EF4-FFF2-40B4-BE49-F238E27FC236}">
              <a16:creationId xmlns:a16="http://schemas.microsoft.com/office/drawing/2014/main" id="{8E4C0057-3FD4-42A3-9638-225110641B5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6" name="Text Box 1">
          <a:extLst>
            <a:ext uri="{FF2B5EF4-FFF2-40B4-BE49-F238E27FC236}">
              <a16:creationId xmlns:a16="http://schemas.microsoft.com/office/drawing/2014/main" id="{577B20F3-A785-49AB-97F8-F59B18BFE98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7" name="Text Box 1">
          <a:extLst>
            <a:ext uri="{FF2B5EF4-FFF2-40B4-BE49-F238E27FC236}">
              <a16:creationId xmlns:a16="http://schemas.microsoft.com/office/drawing/2014/main" id="{7FDCD350-A77B-4436-A0DD-A81B7B1D126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8" name="Text Box 1">
          <a:extLst>
            <a:ext uri="{FF2B5EF4-FFF2-40B4-BE49-F238E27FC236}">
              <a16:creationId xmlns:a16="http://schemas.microsoft.com/office/drawing/2014/main" id="{11ECEB89-058D-4C03-ACD4-153685CBAC5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29" name="Text Box 1">
          <a:extLst>
            <a:ext uri="{FF2B5EF4-FFF2-40B4-BE49-F238E27FC236}">
              <a16:creationId xmlns:a16="http://schemas.microsoft.com/office/drawing/2014/main" id="{0C7D7740-1831-440B-8641-6FC7214FF0B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30" name="Text Box 1">
          <a:extLst>
            <a:ext uri="{FF2B5EF4-FFF2-40B4-BE49-F238E27FC236}">
              <a16:creationId xmlns:a16="http://schemas.microsoft.com/office/drawing/2014/main" id="{9026623F-9CD3-461A-A9B7-AD13AD1EB4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31" name="Text Box 1">
          <a:extLst>
            <a:ext uri="{FF2B5EF4-FFF2-40B4-BE49-F238E27FC236}">
              <a16:creationId xmlns:a16="http://schemas.microsoft.com/office/drawing/2014/main" id="{EB0CA838-1A93-4C1A-8C1E-D91FD66AADE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32" name="Text Box 1">
          <a:extLst>
            <a:ext uri="{FF2B5EF4-FFF2-40B4-BE49-F238E27FC236}">
              <a16:creationId xmlns:a16="http://schemas.microsoft.com/office/drawing/2014/main" id="{C314B7CD-A520-4067-9F2F-EB846B6E880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46</xdr:row>
      <xdr:rowOff>38100</xdr:rowOff>
    </xdr:to>
    <xdr:sp macro="" textlink="">
      <xdr:nvSpPr>
        <xdr:cNvPr id="5833" name="Text Box 1">
          <a:extLst>
            <a:ext uri="{FF2B5EF4-FFF2-40B4-BE49-F238E27FC236}">
              <a16:creationId xmlns:a16="http://schemas.microsoft.com/office/drawing/2014/main" id="{DEAE846D-2D03-4936-84C7-5FBBB8EF92A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34" name="Text Box 1">
          <a:extLst>
            <a:ext uri="{FF2B5EF4-FFF2-40B4-BE49-F238E27FC236}">
              <a16:creationId xmlns:a16="http://schemas.microsoft.com/office/drawing/2014/main" id="{C6944A33-52CA-4293-B5BC-12A625D8EF3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35" name="Text Box 1">
          <a:extLst>
            <a:ext uri="{FF2B5EF4-FFF2-40B4-BE49-F238E27FC236}">
              <a16:creationId xmlns:a16="http://schemas.microsoft.com/office/drawing/2014/main" id="{0110A698-CA91-4F1D-BF51-6C90BFD4BB5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36" name="Text Box 1">
          <a:extLst>
            <a:ext uri="{FF2B5EF4-FFF2-40B4-BE49-F238E27FC236}">
              <a16:creationId xmlns:a16="http://schemas.microsoft.com/office/drawing/2014/main" id="{27A81200-FF36-4D36-8A28-04B2A93A378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37" name="Text Box 1">
          <a:extLst>
            <a:ext uri="{FF2B5EF4-FFF2-40B4-BE49-F238E27FC236}">
              <a16:creationId xmlns:a16="http://schemas.microsoft.com/office/drawing/2014/main" id="{742B831B-62B4-4F92-A8DC-580F8C7967F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38" name="Text Box 1">
          <a:extLst>
            <a:ext uri="{FF2B5EF4-FFF2-40B4-BE49-F238E27FC236}">
              <a16:creationId xmlns:a16="http://schemas.microsoft.com/office/drawing/2014/main" id="{AF6DB111-5C05-4A9C-A4A0-345B6D90719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39" name="Text Box 1">
          <a:extLst>
            <a:ext uri="{FF2B5EF4-FFF2-40B4-BE49-F238E27FC236}">
              <a16:creationId xmlns:a16="http://schemas.microsoft.com/office/drawing/2014/main" id="{A863981A-71CE-4409-BE8B-ADEAB4266FF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0" name="Text Box 1">
          <a:extLst>
            <a:ext uri="{FF2B5EF4-FFF2-40B4-BE49-F238E27FC236}">
              <a16:creationId xmlns:a16="http://schemas.microsoft.com/office/drawing/2014/main" id="{7A96FCF7-E97D-40EB-A04F-A72E39D9A71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1" name="Text Box 1">
          <a:extLst>
            <a:ext uri="{FF2B5EF4-FFF2-40B4-BE49-F238E27FC236}">
              <a16:creationId xmlns:a16="http://schemas.microsoft.com/office/drawing/2014/main" id="{9C715762-FFD5-4493-A2D1-3208B3A4BB8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42" name="Text Box 1">
          <a:extLst>
            <a:ext uri="{FF2B5EF4-FFF2-40B4-BE49-F238E27FC236}">
              <a16:creationId xmlns:a16="http://schemas.microsoft.com/office/drawing/2014/main" id="{CEA0FE32-11E4-4B23-A4D4-DFB78FED2799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43" name="Text Box 1">
          <a:extLst>
            <a:ext uri="{FF2B5EF4-FFF2-40B4-BE49-F238E27FC236}">
              <a16:creationId xmlns:a16="http://schemas.microsoft.com/office/drawing/2014/main" id="{8278BA60-6666-4CB3-B837-E8F62CBBD91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44" name="Text Box 1">
          <a:extLst>
            <a:ext uri="{FF2B5EF4-FFF2-40B4-BE49-F238E27FC236}">
              <a16:creationId xmlns:a16="http://schemas.microsoft.com/office/drawing/2014/main" id="{9CDEB32D-F005-4357-A3F7-87DFC7260C9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45" name="Text Box 1">
          <a:extLst>
            <a:ext uri="{FF2B5EF4-FFF2-40B4-BE49-F238E27FC236}">
              <a16:creationId xmlns:a16="http://schemas.microsoft.com/office/drawing/2014/main" id="{F55C2A1E-775C-41D7-844C-C198E542DC8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6" name="Text Box 1">
          <a:extLst>
            <a:ext uri="{FF2B5EF4-FFF2-40B4-BE49-F238E27FC236}">
              <a16:creationId xmlns:a16="http://schemas.microsoft.com/office/drawing/2014/main" id="{CE9A0365-CCC6-40D8-9D4D-E06D8D2E9BF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7" name="Text Box 1">
          <a:extLst>
            <a:ext uri="{FF2B5EF4-FFF2-40B4-BE49-F238E27FC236}">
              <a16:creationId xmlns:a16="http://schemas.microsoft.com/office/drawing/2014/main" id="{3DF6A119-EA70-446A-A6C0-88460B31C43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8" name="Text Box 1">
          <a:extLst>
            <a:ext uri="{FF2B5EF4-FFF2-40B4-BE49-F238E27FC236}">
              <a16:creationId xmlns:a16="http://schemas.microsoft.com/office/drawing/2014/main" id="{D0B88058-DE02-487E-8AFD-0F4F2828512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49" name="Text Box 1">
          <a:extLst>
            <a:ext uri="{FF2B5EF4-FFF2-40B4-BE49-F238E27FC236}">
              <a16:creationId xmlns:a16="http://schemas.microsoft.com/office/drawing/2014/main" id="{F302483A-C9B4-43B8-8F97-875C5E9F192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50" name="Text Box 1">
          <a:extLst>
            <a:ext uri="{FF2B5EF4-FFF2-40B4-BE49-F238E27FC236}">
              <a16:creationId xmlns:a16="http://schemas.microsoft.com/office/drawing/2014/main" id="{BA7C980E-5C60-46AE-935D-9095D522404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51" name="Text Box 1">
          <a:extLst>
            <a:ext uri="{FF2B5EF4-FFF2-40B4-BE49-F238E27FC236}">
              <a16:creationId xmlns:a16="http://schemas.microsoft.com/office/drawing/2014/main" id="{75A85B15-1722-4817-9A07-373D5F68F56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52" name="Text Box 1">
          <a:extLst>
            <a:ext uri="{FF2B5EF4-FFF2-40B4-BE49-F238E27FC236}">
              <a16:creationId xmlns:a16="http://schemas.microsoft.com/office/drawing/2014/main" id="{846B2D9E-098A-4E8B-944C-49FA4E7A5FD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53" name="Text Box 1">
          <a:extLst>
            <a:ext uri="{FF2B5EF4-FFF2-40B4-BE49-F238E27FC236}">
              <a16:creationId xmlns:a16="http://schemas.microsoft.com/office/drawing/2014/main" id="{040EDDD4-5532-4D2A-9522-3B9A90099B6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54" name="Text Box 1">
          <a:extLst>
            <a:ext uri="{FF2B5EF4-FFF2-40B4-BE49-F238E27FC236}">
              <a16:creationId xmlns:a16="http://schemas.microsoft.com/office/drawing/2014/main" id="{9F7553FA-A767-4F23-9E39-1D31D1CC53F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55" name="Text Box 1">
          <a:extLst>
            <a:ext uri="{FF2B5EF4-FFF2-40B4-BE49-F238E27FC236}">
              <a16:creationId xmlns:a16="http://schemas.microsoft.com/office/drawing/2014/main" id="{477CEF9E-D66A-4893-911F-F9F829C883C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56" name="Text Box 1">
          <a:extLst>
            <a:ext uri="{FF2B5EF4-FFF2-40B4-BE49-F238E27FC236}">
              <a16:creationId xmlns:a16="http://schemas.microsoft.com/office/drawing/2014/main" id="{F8B3CB3B-F8D7-4801-A702-BD41BEF0F8D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57" name="Text Box 1">
          <a:extLst>
            <a:ext uri="{FF2B5EF4-FFF2-40B4-BE49-F238E27FC236}">
              <a16:creationId xmlns:a16="http://schemas.microsoft.com/office/drawing/2014/main" id="{17ADC3AF-461F-4D52-A4B0-B663E038740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58" name="Text Box 1">
          <a:extLst>
            <a:ext uri="{FF2B5EF4-FFF2-40B4-BE49-F238E27FC236}">
              <a16:creationId xmlns:a16="http://schemas.microsoft.com/office/drawing/2014/main" id="{D231E3EC-01E9-4886-8CF8-023558DF7EB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59" name="Text Box 1">
          <a:extLst>
            <a:ext uri="{FF2B5EF4-FFF2-40B4-BE49-F238E27FC236}">
              <a16:creationId xmlns:a16="http://schemas.microsoft.com/office/drawing/2014/main" id="{1F89B517-CD17-4EEB-A70C-74A3BEEC14A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60" name="Text Box 1">
          <a:extLst>
            <a:ext uri="{FF2B5EF4-FFF2-40B4-BE49-F238E27FC236}">
              <a16:creationId xmlns:a16="http://schemas.microsoft.com/office/drawing/2014/main" id="{9C11F001-36C4-4DFC-A42E-B67C77C227F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61" name="Text Box 1">
          <a:extLst>
            <a:ext uri="{FF2B5EF4-FFF2-40B4-BE49-F238E27FC236}">
              <a16:creationId xmlns:a16="http://schemas.microsoft.com/office/drawing/2014/main" id="{FE579915-0FC9-407F-A300-124B7E761CD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62" name="Text Box 1">
          <a:extLst>
            <a:ext uri="{FF2B5EF4-FFF2-40B4-BE49-F238E27FC236}">
              <a16:creationId xmlns:a16="http://schemas.microsoft.com/office/drawing/2014/main" id="{ABF1448A-DB42-4354-BC6D-1649E1C0B23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63" name="Text Box 1">
          <a:extLst>
            <a:ext uri="{FF2B5EF4-FFF2-40B4-BE49-F238E27FC236}">
              <a16:creationId xmlns:a16="http://schemas.microsoft.com/office/drawing/2014/main" id="{0F51F12A-EC5F-454F-8AA3-9F74866C310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64" name="Text Box 1">
          <a:extLst>
            <a:ext uri="{FF2B5EF4-FFF2-40B4-BE49-F238E27FC236}">
              <a16:creationId xmlns:a16="http://schemas.microsoft.com/office/drawing/2014/main" id="{C1B10C5A-169C-4890-9D16-46551540A39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65" name="Text Box 1">
          <a:extLst>
            <a:ext uri="{FF2B5EF4-FFF2-40B4-BE49-F238E27FC236}">
              <a16:creationId xmlns:a16="http://schemas.microsoft.com/office/drawing/2014/main" id="{3CAB890D-B0D2-4E6D-A698-A470C6D1C7A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66" name="Text Box 1">
          <a:extLst>
            <a:ext uri="{FF2B5EF4-FFF2-40B4-BE49-F238E27FC236}">
              <a16:creationId xmlns:a16="http://schemas.microsoft.com/office/drawing/2014/main" id="{5C5B41D1-B065-4BD9-A542-7C0A8CF568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67" name="Text Box 1">
          <a:extLst>
            <a:ext uri="{FF2B5EF4-FFF2-40B4-BE49-F238E27FC236}">
              <a16:creationId xmlns:a16="http://schemas.microsoft.com/office/drawing/2014/main" id="{E951E51F-9A57-4889-89DA-C7A0B243CA4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60960</xdr:rowOff>
    </xdr:to>
    <xdr:sp macro="" textlink="">
      <xdr:nvSpPr>
        <xdr:cNvPr id="5868" name="Text Box 1">
          <a:extLst>
            <a:ext uri="{FF2B5EF4-FFF2-40B4-BE49-F238E27FC236}">
              <a16:creationId xmlns:a16="http://schemas.microsoft.com/office/drawing/2014/main" id="{77E44CCA-1A37-4ED7-9CF3-59B29B7D299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69" name="Text Box 1">
          <a:extLst>
            <a:ext uri="{FF2B5EF4-FFF2-40B4-BE49-F238E27FC236}">
              <a16:creationId xmlns:a16="http://schemas.microsoft.com/office/drawing/2014/main" id="{46173897-3FE1-45B1-8345-DF367141730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0" name="Text Box 1">
          <a:extLst>
            <a:ext uri="{FF2B5EF4-FFF2-40B4-BE49-F238E27FC236}">
              <a16:creationId xmlns:a16="http://schemas.microsoft.com/office/drawing/2014/main" id="{980565E9-80CC-4AF8-95B1-D308D09969F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1" name="Text Box 1">
          <a:extLst>
            <a:ext uri="{FF2B5EF4-FFF2-40B4-BE49-F238E27FC236}">
              <a16:creationId xmlns:a16="http://schemas.microsoft.com/office/drawing/2014/main" id="{7B7600CB-5644-430D-8440-EF0C5E7C0F4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2" name="Text Box 1">
          <a:extLst>
            <a:ext uri="{FF2B5EF4-FFF2-40B4-BE49-F238E27FC236}">
              <a16:creationId xmlns:a16="http://schemas.microsoft.com/office/drawing/2014/main" id="{8FD8CAE7-69F3-467C-988B-4BC1D73F0C5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3" name="Text Box 1">
          <a:extLst>
            <a:ext uri="{FF2B5EF4-FFF2-40B4-BE49-F238E27FC236}">
              <a16:creationId xmlns:a16="http://schemas.microsoft.com/office/drawing/2014/main" id="{A73DF973-B270-4CB8-BD2E-AF9A1EC79E3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74" name="Text Box 1">
          <a:extLst>
            <a:ext uri="{FF2B5EF4-FFF2-40B4-BE49-F238E27FC236}">
              <a16:creationId xmlns:a16="http://schemas.microsoft.com/office/drawing/2014/main" id="{E17A54E5-FE5D-4FEB-A8FB-740C0EE745F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5" name="Text Box 1">
          <a:extLst>
            <a:ext uri="{FF2B5EF4-FFF2-40B4-BE49-F238E27FC236}">
              <a16:creationId xmlns:a16="http://schemas.microsoft.com/office/drawing/2014/main" id="{6CA9EC60-BAAF-4C0B-9FB1-E48742B201C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76" name="Text Box 1">
          <a:extLst>
            <a:ext uri="{FF2B5EF4-FFF2-40B4-BE49-F238E27FC236}">
              <a16:creationId xmlns:a16="http://schemas.microsoft.com/office/drawing/2014/main" id="{DC396534-CB32-4311-B20C-F20AAD711F2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77" name="Text Box 1">
          <a:extLst>
            <a:ext uri="{FF2B5EF4-FFF2-40B4-BE49-F238E27FC236}">
              <a16:creationId xmlns:a16="http://schemas.microsoft.com/office/drawing/2014/main" id="{289B6608-AEE3-4120-B1B7-7A2DE27C07F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78" name="Text Box 1">
          <a:extLst>
            <a:ext uri="{FF2B5EF4-FFF2-40B4-BE49-F238E27FC236}">
              <a16:creationId xmlns:a16="http://schemas.microsoft.com/office/drawing/2014/main" id="{5E0C6CA4-8692-48D7-A7C2-AD87E74C680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79" name="Text Box 1">
          <a:extLst>
            <a:ext uri="{FF2B5EF4-FFF2-40B4-BE49-F238E27FC236}">
              <a16:creationId xmlns:a16="http://schemas.microsoft.com/office/drawing/2014/main" id="{931F4D1E-D31B-4DA5-B8EB-0FB43397494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80" name="Text Box 1">
          <a:extLst>
            <a:ext uri="{FF2B5EF4-FFF2-40B4-BE49-F238E27FC236}">
              <a16:creationId xmlns:a16="http://schemas.microsoft.com/office/drawing/2014/main" id="{1DE31628-3B54-4D11-92B5-140288A8BC11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81" name="Text Box 1">
          <a:extLst>
            <a:ext uri="{FF2B5EF4-FFF2-40B4-BE49-F238E27FC236}">
              <a16:creationId xmlns:a16="http://schemas.microsoft.com/office/drawing/2014/main" id="{E3CCE763-03B0-4D24-8183-1D8309BA878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82" name="Text Box 1">
          <a:extLst>
            <a:ext uri="{FF2B5EF4-FFF2-40B4-BE49-F238E27FC236}">
              <a16:creationId xmlns:a16="http://schemas.microsoft.com/office/drawing/2014/main" id="{C802FD89-A482-47BF-BD33-F2B3A0D99FA4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83" name="Text Box 1">
          <a:extLst>
            <a:ext uri="{FF2B5EF4-FFF2-40B4-BE49-F238E27FC236}">
              <a16:creationId xmlns:a16="http://schemas.microsoft.com/office/drawing/2014/main" id="{E52E85F2-7CAC-4E8D-9BD3-80060CF15EC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84" name="Text Box 1">
          <a:extLst>
            <a:ext uri="{FF2B5EF4-FFF2-40B4-BE49-F238E27FC236}">
              <a16:creationId xmlns:a16="http://schemas.microsoft.com/office/drawing/2014/main" id="{ED6472E0-EE83-4330-A2CF-74A77B831448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85" name="Text Box 1">
          <a:extLst>
            <a:ext uri="{FF2B5EF4-FFF2-40B4-BE49-F238E27FC236}">
              <a16:creationId xmlns:a16="http://schemas.microsoft.com/office/drawing/2014/main" id="{58A2F0A7-9C99-4166-A135-30047CEF1DBB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86" name="Text Box 1">
          <a:extLst>
            <a:ext uri="{FF2B5EF4-FFF2-40B4-BE49-F238E27FC236}">
              <a16:creationId xmlns:a16="http://schemas.microsoft.com/office/drawing/2014/main" id="{E340BC17-AF29-4086-8DEC-A6E42F7D121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87" name="Text Box 1">
          <a:extLst>
            <a:ext uri="{FF2B5EF4-FFF2-40B4-BE49-F238E27FC236}">
              <a16:creationId xmlns:a16="http://schemas.microsoft.com/office/drawing/2014/main" id="{2D91DA1C-ECE0-4D2A-AAF7-5FBE028EC51E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88" name="Text Box 1">
          <a:extLst>
            <a:ext uri="{FF2B5EF4-FFF2-40B4-BE49-F238E27FC236}">
              <a16:creationId xmlns:a16="http://schemas.microsoft.com/office/drawing/2014/main" id="{48383221-3170-4E93-8BF3-FD8A55A4004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89" name="Text Box 1">
          <a:extLst>
            <a:ext uri="{FF2B5EF4-FFF2-40B4-BE49-F238E27FC236}">
              <a16:creationId xmlns:a16="http://schemas.microsoft.com/office/drawing/2014/main" id="{D2FE72C4-0320-4947-900A-BFF54461377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90" name="Text Box 1">
          <a:extLst>
            <a:ext uri="{FF2B5EF4-FFF2-40B4-BE49-F238E27FC236}">
              <a16:creationId xmlns:a16="http://schemas.microsoft.com/office/drawing/2014/main" id="{F9CBA9E1-518F-4C79-BE9B-4BB1E360EFB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91" name="Text Box 1">
          <a:extLst>
            <a:ext uri="{FF2B5EF4-FFF2-40B4-BE49-F238E27FC236}">
              <a16:creationId xmlns:a16="http://schemas.microsoft.com/office/drawing/2014/main" id="{78FC7B34-AB2A-421E-AE45-D043ED0C855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92" name="Text Box 1">
          <a:extLst>
            <a:ext uri="{FF2B5EF4-FFF2-40B4-BE49-F238E27FC236}">
              <a16:creationId xmlns:a16="http://schemas.microsoft.com/office/drawing/2014/main" id="{4353D5EF-7ED7-412D-8F14-3E933516976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93" name="Text Box 1">
          <a:extLst>
            <a:ext uri="{FF2B5EF4-FFF2-40B4-BE49-F238E27FC236}">
              <a16:creationId xmlns:a16="http://schemas.microsoft.com/office/drawing/2014/main" id="{C17967CD-A85B-4389-BE53-C7C98BDC861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94" name="Text Box 1">
          <a:extLst>
            <a:ext uri="{FF2B5EF4-FFF2-40B4-BE49-F238E27FC236}">
              <a16:creationId xmlns:a16="http://schemas.microsoft.com/office/drawing/2014/main" id="{6717243F-847B-4AD5-ACDD-8648625EA7DF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95" name="Text Box 1">
          <a:extLst>
            <a:ext uri="{FF2B5EF4-FFF2-40B4-BE49-F238E27FC236}">
              <a16:creationId xmlns:a16="http://schemas.microsoft.com/office/drawing/2014/main" id="{4BAADAC9-485E-42DF-8EC9-75FB301D38A0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96" name="Text Box 1">
          <a:extLst>
            <a:ext uri="{FF2B5EF4-FFF2-40B4-BE49-F238E27FC236}">
              <a16:creationId xmlns:a16="http://schemas.microsoft.com/office/drawing/2014/main" id="{F7CF6787-3899-47E0-91AF-E182404AD836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897" name="Text Box 1">
          <a:extLst>
            <a:ext uri="{FF2B5EF4-FFF2-40B4-BE49-F238E27FC236}">
              <a16:creationId xmlns:a16="http://schemas.microsoft.com/office/drawing/2014/main" id="{AF7307FC-4198-460C-AFF7-4E7B8EF9C3F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898" name="Text Box 1">
          <a:extLst>
            <a:ext uri="{FF2B5EF4-FFF2-40B4-BE49-F238E27FC236}">
              <a16:creationId xmlns:a16="http://schemas.microsoft.com/office/drawing/2014/main" id="{6919C628-2DF2-495C-B48F-8CB38FAC2752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899" name="Text Box 1">
          <a:extLst>
            <a:ext uri="{FF2B5EF4-FFF2-40B4-BE49-F238E27FC236}">
              <a16:creationId xmlns:a16="http://schemas.microsoft.com/office/drawing/2014/main" id="{D9C01DE8-A1AB-4FE0-9D2B-6DB3C6D144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38100</xdr:rowOff>
    </xdr:to>
    <xdr:sp macro="" textlink="">
      <xdr:nvSpPr>
        <xdr:cNvPr id="5900" name="Text Box 1">
          <a:extLst>
            <a:ext uri="{FF2B5EF4-FFF2-40B4-BE49-F238E27FC236}">
              <a16:creationId xmlns:a16="http://schemas.microsoft.com/office/drawing/2014/main" id="{214FA3A3-A916-4CCB-91A8-1AD8A0458B87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22860</xdr:rowOff>
    </xdr:to>
    <xdr:sp macro="" textlink="">
      <xdr:nvSpPr>
        <xdr:cNvPr id="5901" name="Text Box 1">
          <a:extLst>
            <a:ext uri="{FF2B5EF4-FFF2-40B4-BE49-F238E27FC236}">
              <a16:creationId xmlns:a16="http://schemas.microsoft.com/office/drawing/2014/main" id="{7B4D0A11-E582-4DA3-951D-76CB13FF776A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902" name="Text Box 1">
          <a:extLst>
            <a:ext uri="{FF2B5EF4-FFF2-40B4-BE49-F238E27FC236}">
              <a16:creationId xmlns:a16="http://schemas.microsoft.com/office/drawing/2014/main" id="{5B959686-7F58-48E8-8AB7-067E5D55D493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903" name="Text Box 1">
          <a:extLst>
            <a:ext uri="{FF2B5EF4-FFF2-40B4-BE49-F238E27FC236}">
              <a16:creationId xmlns:a16="http://schemas.microsoft.com/office/drawing/2014/main" id="{EDF16996-A878-4F62-BC67-7B7E622ACD55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904" name="Text Box 1">
          <a:extLst>
            <a:ext uri="{FF2B5EF4-FFF2-40B4-BE49-F238E27FC236}">
              <a16:creationId xmlns:a16="http://schemas.microsoft.com/office/drawing/2014/main" id="{78A885FF-C185-4066-A181-0BB1130DA0EC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44</xdr:row>
      <xdr:rowOff>0</xdr:rowOff>
    </xdr:from>
    <xdr:to>
      <xdr:col>0</xdr:col>
      <xdr:colOff>586740</xdr:colOff>
      <xdr:row>45</xdr:row>
      <xdr:rowOff>0</xdr:rowOff>
    </xdr:to>
    <xdr:sp macro="" textlink="">
      <xdr:nvSpPr>
        <xdr:cNvPr id="5905" name="Text Box 1">
          <a:extLst>
            <a:ext uri="{FF2B5EF4-FFF2-40B4-BE49-F238E27FC236}">
              <a16:creationId xmlns:a16="http://schemas.microsoft.com/office/drawing/2014/main" id="{0FD375F7-A849-4674-8CA9-0E0A3BDF0F8D}"/>
            </a:ext>
          </a:extLst>
        </xdr:cNvPr>
        <xdr:cNvSpPr txBox="1">
          <a:spLocks noChangeArrowheads="1"/>
        </xdr:cNvSpPr>
      </xdr:nvSpPr>
      <xdr:spPr bwMode="auto">
        <a:xfrm>
          <a:off x="510540" y="629412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06" name="Text Box 1">
          <a:extLst>
            <a:ext uri="{FF2B5EF4-FFF2-40B4-BE49-F238E27FC236}">
              <a16:creationId xmlns:a16="http://schemas.microsoft.com/office/drawing/2014/main" id="{00D9EEC7-5E62-4846-8547-3AA5C5C8D5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07" name="Text Box 1">
          <a:extLst>
            <a:ext uri="{FF2B5EF4-FFF2-40B4-BE49-F238E27FC236}">
              <a16:creationId xmlns:a16="http://schemas.microsoft.com/office/drawing/2014/main" id="{1FFFCF21-15B0-4009-813E-CFAF6F620E3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08" name="Text Box 1">
          <a:extLst>
            <a:ext uri="{FF2B5EF4-FFF2-40B4-BE49-F238E27FC236}">
              <a16:creationId xmlns:a16="http://schemas.microsoft.com/office/drawing/2014/main" id="{3E5189BC-B254-440D-84B2-F1343F7B51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09" name="Text Box 1">
          <a:extLst>
            <a:ext uri="{FF2B5EF4-FFF2-40B4-BE49-F238E27FC236}">
              <a16:creationId xmlns:a16="http://schemas.microsoft.com/office/drawing/2014/main" id="{40E4D42F-9DF1-4D39-AFC3-174904A78A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10" name="Text Box 1">
          <a:extLst>
            <a:ext uri="{FF2B5EF4-FFF2-40B4-BE49-F238E27FC236}">
              <a16:creationId xmlns:a16="http://schemas.microsoft.com/office/drawing/2014/main" id="{E777E119-A549-41C3-8405-4AD2F4F547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11" name="Text Box 1">
          <a:extLst>
            <a:ext uri="{FF2B5EF4-FFF2-40B4-BE49-F238E27FC236}">
              <a16:creationId xmlns:a16="http://schemas.microsoft.com/office/drawing/2014/main" id="{539F81F5-63C0-4F03-8032-02F30F4505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12" name="Text Box 1">
          <a:extLst>
            <a:ext uri="{FF2B5EF4-FFF2-40B4-BE49-F238E27FC236}">
              <a16:creationId xmlns:a16="http://schemas.microsoft.com/office/drawing/2014/main" id="{4DBDD3C6-B72C-44E1-8AA1-86A66B92D62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13" name="Text Box 1">
          <a:extLst>
            <a:ext uri="{FF2B5EF4-FFF2-40B4-BE49-F238E27FC236}">
              <a16:creationId xmlns:a16="http://schemas.microsoft.com/office/drawing/2014/main" id="{28262D63-6A7C-4297-ABBD-61EAFFF571E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14" name="Text Box 1">
          <a:extLst>
            <a:ext uri="{FF2B5EF4-FFF2-40B4-BE49-F238E27FC236}">
              <a16:creationId xmlns:a16="http://schemas.microsoft.com/office/drawing/2014/main" id="{B03AA8C2-6F85-4FFD-B8C1-F11D0F45F9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15" name="Text Box 1">
          <a:extLst>
            <a:ext uri="{FF2B5EF4-FFF2-40B4-BE49-F238E27FC236}">
              <a16:creationId xmlns:a16="http://schemas.microsoft.com/office/drawing/2014/main" id="{6A21E2C0-D1A3-480A-95C8-92163A97A40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16" name="Text Box 1">
          <a:extLst>
            <a:ext uri="{FF2B5EF4-FFF2-40B4-BE49-F238E27FC236}">
              <a16:creationId xmlns:a16="http://schemas.microsoft.com/office/drawing/2014/main" id="{2F08DB62-8423-4E0C-B76D-7FFBC730EB2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17" name="Text Box 1">
          <a:extLst>
            <a:ext uri="{FF2B5EF4-FFF2-40B4-BE49-F238E27FC236}">
              <a16:creationId xmlns:a16="http://schemas.microsoft.com/office/drawing/2014/main" id="{64670E88-17B0-452B-81EB-312357281A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18" name="Text Box 1">
          <a:extLst>
            <a:ext uri="{FF2B5EF4-FFF2-40B4-BE49-F238E27FC236}">
              <a16:creationId xmlns:a16="http://schemas.microsoft.com/office/drawing/2014/main" id="{B5860A2C-723B-44B3-8B97-87C1624E450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19" name="Text Box 1">
          <a:extLst>
            <a:ext uri="{FF2B5EF4-FFF2-40B4-BE49-F238E27FC236}">
              <a16:creationId xmlns:a16="http://schemas.microsoft.com/office/drawing/2014/main" id="{9E0AA095-75CA-4C49-8069-FE22EB0192F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0" name="Text Box 1">
          <a:extLst>
            <a:ext uri="{FF2B5EF4-FFF2-40B4-BE49-F238E27FC236}">
              <a16:creationId xmlns:a16="http://schemas.microsoft.com/office/drawing/2014/main" id="{07BA9434-2B5D-487B-8598-ED074C9181E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1" name="Text Box 1">
          <a:extLst>
            <a:ext uri="{FF2B5EF4-FFF2-40B4-BE49-F238E27FC236}">
              <a16:creationId xmlns:a16="http://schemas.microsoft.com/office/drawing/2014/main" id="{783704CE-657F-4AE7-8179-FF79DDC3EA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22" name="Text Box 1">
          <a:extLst>
            <a:ext uri="{FF2B5EF4-FFF2-40B4-BE49-F238E27FC236}">
              <a16:creationId xmlns:a16="http://schemas.microsoft.com/office/drawing/2014/main" id="{4C1840E1-15EB-44CF-8472-DBE3AE2BCC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23" name="Text Box 1">
          <a:extLst>
            <a:ext uri="{FF2B5EF4-FFF2-40B4-BE49-F238E27FC236}">
              <a16:creationId xmlns:a16="http://schemas.microsoft.com/office/drawing/2014/main" id="{A2C195D4-882C-4582-AD27-CC0FF3E4EA7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24" name="Text Box 1">
          <a:extLst>
            <a:ext uri="{FF2B5EF4-FFF2-40B4-BE49-F238E27FC236}">
              <a16:creationId xmlns:a16="http://schemas.microsoft.com/office/drawing/2014/main" id="{D43805B4-3181-4876-AE32-52532DE032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25" name="Text Box 1">
          <a:extLst>
            <a:ext uri="{FF2B5EF4-FFF2-40B4-BE49-F238E27FC236}">
              <a16:creationId xmlns:a16="http://schemas.microsoft.com/office/drawing/2014/main" id="{9D153B97-BAFE-4357-84EE-7D357CC645C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6" name="Text Box 1">
          <a:extLst>
            <a:ext uri="{FF2B5EF4-FFF2-40B4-BE49-F238E27FC236}">
              <a16:creationId xmlns:a16="http://schemas.microsoft.com/office/drawing/2014/main" id="{883D051C-C782-4922-A7E0-6B495E7EEF7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7" name="Text Box 1">
          <a:extLst>
            <a:ext uri="{FF2B5EF4-FFF2-40B4-BE49-F238E27FC236}">
              <a16:creationId xmlns:a16="http://schemas.microsoft.com/office/drawing/2014/main" id="{DCA0F2E6-955A-4D70-8E01-08C3F15166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8" name="Text Box 1">
          <a:extLst>
            <a:ext uri="{FF2B5EF4-FFF2-40B4-BE49-F238E27FC236}">
              <a16:creationId xmlns:a16="http://schemas.microsoft.com/office/drawing/2014/main" id="{D23290A9-1DC7-4F8D-9B7C-4DCE5E2929B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29" name="Text Box 1">
          <a:extLst>
            <a:ext uri="{FF2B5EF4-FFF2-40B4-BE49-F238E27FC236}">
              <a16:creationId xmlns:a16="http://schemas.microsoft.com/office/drawing/2014/main" id="{53A4A7E2-5F76-41A3-A0D5-19D3741A8DD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30" name="Text Box 1">
          <a:extLst>
            <a:ext uri="{FF2B5EF4-FFF2-40B4-BE49-F238E27FC236}">
              <a16:creationId xmlns:a16="http://schemas.microsoft.com/office/drawing/2014/main" id="{F3FFA2D1-903F-4429-9D67-D45C343CDD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31" name="Text Box 1">
          <a:extLst>
            <a:ext uri="{FF2B5EF4-FFF2-40B4-BE49-F238E27FC236}">
              <a16:creationId xmlns:a16="http://schemas.microsoft.com/office/drawing/2014/main" id="{F71A9909-9DE8-4D5B-A52A-705F91D99F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32" name="Text Box 1">
          <a:extLst>
            <a:ext uri="{FF2B5EF4-FFF2-40B4-BE49-F238E27FC236}">
              <a16:creationId xmlns:a16="http://schemas.microsoft.com/office/drawing/2014/main" id="{4ADD6BD1-1B0D-4BFD-ADA5-85C3EAA18C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33" name="Text Box 1">
          <a:extLst>
            <a:ext uri="{FF2B5EF4-FFF2-40B4-BE49-F238E27FC236}">
              <a16:creationId xmlns:a16="http://schemas.microsoft.com/office/drawing/2014/main" id="{38EB2A92-401B-4701-8AA0-BC9D23843C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34" name="Text Box 1">
          <a:extLst>
            <a:ext uri="{FF2B5EF4-FFF2-40B4-BE49-F238E27FC236}">
              <a16:creationId xmlns:a16="http://schemas.microsoft.com/office/drawing/2014/main" id="{EE840083-A00C-4DAF-AD11-D7F2FE1A305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35" name="Text Box 1">
          <a:extLst>
            <a:ext uri="{FF2B5EF4-FFF2-40B4-BE49-F238E27FC236}">
              <a16:creationId xmlns:a16="http://schemas.microsoft.com/office/drawing/2014/main" id="{43751518-4E09-4412-B9B7-32DE45A105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36" name="Text Box 1">
          <a:extLst>
            <a:ext uri="{FF2B5EF4-FFF2-40B4-BE49-F238E27FC236}">
              <a16:creationId xmlns:a16="http://schemas.microsoft.com/office/drawing/2014/main" id="{01C58875-DB9A-4CD2-8496-E27E67AF83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37" name="Text Box 1">
          <a:extLst>
            <a:ext uri="{FF2B5EF4-FFF2-40B4-BE49-F238E27FC236}">
              <a16:creationId xmlns:a16="http://schemas.microsoft.com/office/drawing/2014/main" id="{19E726C7-9BC6-4569-BEF3-BBDAF6BCF5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38" name="Text Box 1">
          <a:extLst>
            <a:ext uri="{FF2B5EF4-FFF2-40B4-BE49-F238E27FC236}">
              <a16:creationId xmlns:a16="http://schemas.microsoft.com/office/drawing/2014/main" id="{010DCD14-BFCD-47EB-BC3F-DD4C3B0A4A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39" name="Text Box 1">
          <a:extLst>
            <a:ext uri="{FF2B5EF4-FFF2-40B4-BE49-F238E27FC236}">
              <a16:creationId xmlns:a16="http://schemas.microsoft.com/office/drawing/2014/main" id="{6ED06579-5536-4E2E-9F97-20E7352DE0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40" name="Text Box 1">
          <a:extLst>
            <a:ext uri="{FF2B5EF4-FFF2-40B4-BE49-F238E27FC236}">
              <a16:creationId xmlns:a16="http://schemas.microsoft.com/office/drawing/2014/main" id="{EA600FF4-78E3-4FE6-9FB0-B8F5FAFAC5A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41" name="Text Box 1">
          <a:extLst>
            <a:ext uri="{FF2B5EF4-FFF2-40B4-BE49-F238E27FC236}">
              <a16:creationId xmlns:a16="http://schemas.microsoft.com/office/drawing/2014/main" id="{186BF7CF-7329-4AD9-A97F-05D203E5BF5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42" name="Text Box 1">
          <a:extLst>
            <a:ext uri="{FF2B5EF4-FFF2-40B4-BE49-F238E27FC236}">
              <a16:creationId xmlns:a16="http://schemas.microsoft.com/office/drawing/2014/main" id="{512EA66E-663A-4C95-9C65-A314FD3D560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43" name="Text Box 1">
          <a:extLst>
            <a:ext uri="{FF2B5EF4-FFF2-40B4-BE49-F238E27FC236}">
              <a16:creationId xmlns:a16="http://schemas.microsoft.com/office/drawing/2014/main" id="{52BF7BF5-6CB9-497E-B2A7-651AFF3D9F8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44" name="Text Box 1">
          <a:extLst>
            <a:ext uri="{FF2B5EF4-FFF2-40B4-BE49-F238E27FC236}">
              <a16:creationId xmlns:a16="http://schemas.microsoft.com/office/drawing/2014/main" id="{EE739759-3C56-4F4D-94ED-D2518952A4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45" name="Text Box 1">
          <a:extLst>
            <a:ext uri="{FF2B5EF4-FFF2-40B4-BE49-F238E27FC236}">
              <a16:creationId xmlns:a16="http://schemas.microsoft.com/office/drawing/2014/main" id="{67BB1226-34CC-4588-815D-98B7C23296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46" name="Text Box 1">
          <a:extLst>
            <a:ext uri="{FF2B5EF4-FFF2-40B4-BE49-F238E27FC236}">
              <a16:creationId xmlns:a16="http://schemas.microsoft.com/office/drawing/2014/main" id="{D63AEC2C-500E-422F-9492-E12F3FC76F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47" name="Text Box 1">
          <a:extLst>
            <a:ext uri="{FF2B5EF4-FFF2-40B4-BE49-F238E27FC236}">
              <a16:creationId xmlns:a16="http://schemas.microsoft.com/office/drawing/2014/main" id="{90206997-68D3-4B6E-963F-27B0BD92D6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48" name="Text Box 1">
          <a:extLst>
            <a:ext uri="{FF2B5EF4-FFF2-40B4-BE49-F238E27FC236}">
              <a16:creationId xmlns:a16="http://schemas.microsoft.com/office/drawing/2014/main" id="{FAABD9EE-016B-4532-86A8-3D6F175F56D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49" name="Text Box 1">
          <a:extLst>
            <a:ext uri="{FF2B5EF4-FFF2-40B4-BE49-F238E27FC236}">
              <a16:creationId xmlns:a16="http://schemas.microsoft.com/office/drawing/2014/main" id="{E683C164-7721-490D-9AB8-DE086849BDB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0" name="Text Box 1">
          <a:extLst>
            <a:ext uri="{FF2B5EF4-FFF2-40B4-BE49-F238E27FC236}">
              <a16:creationId xmlns:a16="http://schemas.microsoft.com/office/drawing/2014/main" id="{0CC63E37-B130-4E2A-87DC-DFBCF2462B2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1" name="Text Box 1">
          <a:extLst>
            <a:ext uri="{FF2B5EF4-FFF2-40B4-BE49-F238E27FC236}">
              <a16:creationId xmlns:a16="http://schemas.microsoft.com/office/drawing/2014/main" id="{5CAC84F8-C1D7-4853-AD82-0067E8C58A7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2" name="Text Box 1">
          <a:extLst>
            <a:ext uri="{FF2B5EF4-FFF2-40B4-BE49-F238E27FC236}">
              <a16:creationId xmlns:a16="http://schemas.microsoft.com/office/drawing/2014/main" id="{AE590D15-24E6-4523-9186-A37F55CA41C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3" name="Text Box 1">
          <a:extLst>
            <a:ext uri="{FF2B5EF4-FFF2-40B4-BE49-F238E27FC236}">
              <a16:creationId xmlns:a16="http://schemas.microsoft.com/office/drawing/2014/main" id="{AC1BC06A-6219-494E-BE55-57B5C798E8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54" name="Text Box 1">
          <a:extLst>
            <a:ext uri="{FF2B5EF4-FFF2-40B4-BE49-F238E27FC236}">
              <a16:creationId xmlns:a16="http://schemas.microsoft.com/office/drawing/2014/main" id="{B65A3731-2606-47A7-915A-5E57C2B2AC1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55" name="Text Box 1">
          <a:extLst>
            <a:ext uri="{FF2B5EF4-FFF2-40B4-BE49-F238E27FC236}">
              <a16:creationId xmlns:a16="http://schemas.microsoft.com/office/drawing/2014/main" id="{CEF05244-0F24-44ED-9FE4-C0867F9B658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56" name="Text Box 1">
          <a:extLst>
            <a:ext uri="{FF2B5EF4-FFF2-40B4-BE49-F238E27FC236}">
              <a16:creationId xmlns:a16="http://schemas.microsoft.com/office/drawing/2014/main" id="{92F42D39-1D79-4E52-B223-2FC2656C9CC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57" name="Text Box 1">
          <a:extLst>
            <a:ext uri="{FF2B5EF4-FFF2-40B4-BE49-F238E27FC236}">
              <a16:creationId xmlns:a16="http://schemas.microsoft.com/office/drawing/2014/main" id="{1A4430DA-F474-4B6B-BC53-FAF3E06865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8" name="Text Box 1">
          <a:extLst>
            <a:ext uri="{FF2B5EF4-FFF2-40B4-BE49-F238E27FC236}">
              <a16:creationId xmlns:a16="http://schemas.microsoft.com/office/drawing/2014/main" id="{0F304440-28F0-47B7-802E-6B80D4E6EC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59" name="Text Box 1">
          <a:extLst>
            <a:ext uri="{FF2B5EF4-FFF2-40B4-BE49-F238E27FC236}">
              <a16:creationId xmlns:a16="http://schemas.microsoft.com/office/drawing/2014/main" id="{3991A975-996F-41FD-AAA8-F3B049E41E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0" name="Text Box 1">
          <a:extLst>
            <a:ext uri="{FF2B5EF4-FFF2-40B4-BE49-F238E27FC236}">
              <a16:creationId xmlns:a16="http://schemas.microsoft.com/office/drawing/2014/main" id="{52A11A3E-ABC2-4BF5-B6D2-6157DDF888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1" name="Text Box 1">
          <a:extLst>
            <a:ext uri="{FF2B5EF4-FFF2-40B4-BE49-F238E27FC236}">
              <a16:creationId xmlns:a16="http://schemas.microsoft.com/office/drawing/2014/main" id="{AC5805FD-24C4-4C67-A61E-244750420C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62" name="Text Box 1">
          <a:extLst>
            <a:ext uri="{FF2B5EF4-FFF2-40B4-BE49-F238E27FC236}">
              <a16:creationId xmlns:a16="http://schemas.microsoft.com/office/drawing/2014/main" id="{3353648F-3686-4F53-B55B-E144E70D893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63" name="Text Box 1">
          <a:extLst>
            <a:ext uri="{FF2B5EF4-FFF2-40B4-BE49-F238E27FC236}">
              <a16:creationId xmlns:a16="http://schemas.microsoft.com/office/drawing/2014/main" id="{79C57A00-1D7F-4896-B3AC-EA0178632F7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64" name="Text Box 1">
          <a:extLst>
            <a:ext uri="{FF2B5EF4-FFF2-40B4-BE49-F238E27FC236}">
              <a16:creationId xmlns:a16="http://schemas.microsoft.com/office/drawing/2014/main" id="{9AD93B49-E38D-43E6-8AE3-95C397A652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65" name="Text Box 1">
          <a:extLst>
            <a:ext uri="{FF2B5EF4-FFF2-40B4-BE49-F238E27FC236}">
              <a16:creationId xmlns:a16="http://schemas.microsoft.com/office/drawing/2014/main" id="{68436909-FC6C-433E-9B1E-EB89A11790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6" name="Text Box 1">
          <a:extLst>
            <a:ext uri="{FF2B5EF4-FFF2-40B4-BE49-F238E27FC236}">
              <a16:creationId xmlns:a16="http://schemas.microsoft.com/office/drawing/2014/main" id="{0A4C697C-EE0E-4721-B08B-A9FDA047BF4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7" name="Text Box 1">
          <a:extLst>
            <a:ext uri="{FF2B5EF4-FFF2-40B4-BE49-F238E27FC236}">
              <a16:creationId xmlns:a16="http://schemas.microsoft.com/office/drawing/2014/main" id="{8BA0692C-BF78-4689-88A2-E1831C6A679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8" name="Text Box 1">
          <a:extLst>
            <a:ext uri="{FF2B5EF4-FFF2-40B4-BE49-F238E27FC236}">
              <a16:creationId xmlns:a16="http://schemas.microsoft.com/office/drawing/2014/main" id="{79321D41-30F5-49B8-8335-465ED43B09C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5969" name="Text Box 1">
          <a:extLst>
            <a:ext uri="{FF2B5EF4-FFF2-40B4-BE49-F238E27FC236}">
              <a16:creationId xmlns:a16="http://schemas.microsoft.com/office/drawing/2014/main" id="{30931707-9C03-471A-AABF-6C2D5289957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70" name="Text Box 1">
          <a:extLst>
            <a:ext uri="{FF2B5EF4-FFF2-40B4-BE49-F238E27FC236}">
              <a16:creationId xmlns:a16="http://schemas.microsoft.com/office/drawing/2014/main" id="{4AE4369B-A746-4D84-900F-23F36BBB9E1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71" name="Text Box 1">
          <a:extLst>
            <a:ext uri="{FF2B5EF4-FFF2-40B4-BE49-F238E27FC236}">
              <a16:creationId xmlns:a16="http://schemas.microsoft.com/office/drawing/2014/main" id="{0E20CEF4-A60B-483F-A4FB-EF12C6FF180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72" name="Text Box 1">
          <a:extLst>
            <a:ext uri="{FF2B5EF4-FFF2-40B4-BE49-F238E27FC236}">
              <a16:creationId xmlns:a16="http://schemas.microsoft.com/office/drawing/2014/main" id="{928769DE-1BDB-473E-BFCC-3BDC04F3549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73" name="Text Box 1">
          <a:extLst>
            <a:ext uri="{FF2B5EF4-FFF2-40B4-BE49-F238E27FC236}">
              <a16:creationId xmlns:a16="http://schemas.microsoft.com/office/drawing/2014/main" id="{45F06A69-9BB0-4ED4-AD79-B6370D31AEE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74" name="Text Box 1">
          <a:extLst>
            <a:ext uri="{FF2B5EF4-FFF2-40B4-BE49-F238E27FC236}">
              <a16:creationId xmlns:a16="http://schemas.microsoft.com/office/drawing/2014/main" id="{DD60C7A3-A155-4716-9CAD-325BB4FF6C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75" name="Text Box 1">
          <a:extLst>
            <a:ext uri="{FF2B5EF4-FFF2-40B4-BE49-F238E27FC236}">
              <a16:creationId xmlns:a16="http://schemas.microsoft.com/office/drawing/2014/main" id="{5112321A-2CD6-4086-AFB9-2978DBA640C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76" name="Text Box 1">
          <a:extLst>
            <a:ext uri="{FF2B5EF4-FFF2-40B4-BE49-F238E27FC236}">
              <a16:creationId xmlns:a16="http://schemas.microsoft.com/office/drawing/2014/main" id="{5CBE066B-E5CA-4D90-B55B-44FBA61D87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77" name="Text Box 1">
          <a:extLst>
            <a:ext uri="{FF2B5EF4-FFF2-40B4-BE49-F238E27FC236}">
              <a16:creationId xmlns:a16="http://schemas.microsoft.com/office/drawing/2014/main" id="{2C624D58-8A54-4DA9-BA11-A25DDB9209E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78" name="Text Box 1">
          <a:extLst>
            <a:ext uri="{FF2B5EF4-FFF2-40B4-BE49-F238E27FC236}">
              <a16:creationId xmlns:a16="http://schemas.microsoft.com/office/drawing/2014/main" id="{29F6D17B-5EB2-457E-B343-B08C80FAB9C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79" name="Text Box 1">
          <a:extLst>
            <a:ext uri="{FF2B5EF4-FFF2-40B4-BE49-F238E27FC236}">
              <a16:creationId xmlns:a16="http://schemas.microsoft.com/office/drawing/2014/main" id="{8EF96583-312F-43F2-BD6D-0D9757F765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80" name="Text Box 1">
          <a:extLst>
            <a:ext uri="{FF2B5EF4-FFF2-40B4-BE49-F238E27FC236}">
              <a16:creationId xmlns:a16="http://schemas.microsoft.com/office/drawing/2014/main" id="{B0F09F01-D40A-4325-9FE4-0F67F92B6E7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81" name="Text Box 1">
          <a:extLst>
            <a:ext uri="{FF2B5EF4-FFF2-40B4-BE49-F238E27FC236}">
              <a16:creationId xmlns:a16="http://schemas.microsoft.com/office/drawing/2014/main" id="{AC905CFC-FA74-4DEC-972E-AE1E21F1D2F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82" name="Text Box 1">
          <a:extLst>
            <a:ext uri="{FF2B5EF4-FFF2-40B4-BE49-F238E27FC236}">
              <a16:creationId xmlns:a16="http://schemas.microsoft.com/office/drawing/2014/main" id="{0A966E3A-3DFD-4F82-ADDA-E51D013F8C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83" name="Text Box 1">
          <a:extLst>
            <a:ext uri="{FF2B5EF4-FFF2-40B4-BE49-F238E27FC236}">
              <a16:creationId xmlns:a16="http://schemas.microsoft.com/office/drawing/2014/main" id="{7442C361-0283-4440-916D-4C30E9ADE7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84" name="Text Box 1">
          <a:extLst>
            <a:ext uri="{FF2B5EF4-FFF2-40B4-BE49-F238E27FC236}">
              <a16:creationId xmlns:a16="http://schemas.microsoft.com/office/drawing/2014/main" id="{A072E630-B19A-4998-AB20-F24EC1B0E8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85" name="Text Box 1">
          <a:extLst>
            <a:ext uri="{FF2B5EF4-FFF2-40B4-BE49-F238E27FC236}">
              <a16:creationId xmlns:a16="http://schemas.microsoft.com/office/drawing/2014/main" id="{8C100790-FE6D-4C84-83EE-71BB58DB089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86" name="Text Box 1">
          <a:extLst>
            <a:ext uri="{FF2B5EF4-FFF2-40B4-BE49-F238E27FC236}">
              <a16:creationId xmlns:a16="http://schemas.microsoft.com/office/drawing/2014/main" id="{D148776D-FDA4-4BED-8DA9-6402FF49C46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87" name="Text Box 1">
          <a:extLst>
            <a:ext uri="{FF2B5EF4-FFF2-40B4-BE49-F238E27FC236}">
              <a16:creationId xmlns:a16="http://schemas.microsoft.com/office/drawing/2014/main" id="{E984BA7C-C465-4B1C-AE6E-94C1738EA0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5988" name="Text Box 1">
          <a:extLst>
            <a:ext uri="{FF2B5EF4-FFF2-40B4-BE49-F238E27FC236}">
              <a16:creationId xmlns:a16="http://schemas.microsoft.com/office/drawing/2014/main" id="{3ABB5D68-8EB0-4B19-BA2D-A35CCF324D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5989" name="Text Box 1">
          <a:extLst>
            <a:ext uri="{FF2B5EF4-FFF2-40B4-BE49-F238E27FC236}">
              <a16:creationId xmlns:a16="http://schemas.microsoft.com/office/drawing/2014/main" id="{78CBC418-0B95-4A87-9D57-33C7E57439C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90" name="Text Box 1">
          <a:extLst>
            <a:ext uri="{FF2B5EF4-FFF2-40B4-BE49-F238E27FC236}">
              <a16:creationId xmlns:a16="http://schemas.microsoft.com/office/drawing/2014/main" id="{45A428BA-F391-4A2F-85A7-F94D3C05FD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91" name="Text Box 1">
          <a:extLst>
            <a:ext uri="{FF2B5EF4-FFF2-40B4-BE49-F238E27FC236}">
              <a16:creationId xmlns:a16="http://schemas.microsoft.com/office/drawing/2014/main" id="{E908C038-F88E-4819-9CC2-6470ABB87C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92" name="Text Box 1">
          <a:extLst>
            <a:ext uri="{FF2B5EF4-FFF2-40B4-BE49-F238E27FC236}">
              <a16:creationId xmlns:a16="http://schemas.microsoft.com/office/drawing/2014/main" id="{B5134A99-B7F6-4953-86B5-A6A3C5C50B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5993" name="Text Box 1">
          <a:extLst>
            <a:ext uri="{FF2B5EF4-FFF2-40B4-BE49-F238E27FC236}">
              <a16:creationId xmlns:a16="http://schemas.microsoft.com/office/drawing/2014/main" id="{72435AF8-8387-4F6C-9D2B-E764837FE35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4" name="Text Box 1">
          <a:extLst>
            <a:ext uri="{FF2B5EF4-FFF2-40B4-BE49-F238E27FC236}">
              <a16:creationId xmlns:a16="http://schemas.microsoft.com/office/drawing/2014/main" id="{28D6394A-A881-4FB7-AA07-344154BA654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5" name="Text Box 1">
          <a:extLst>
            <a:ext uri="{FF2B5EF4-FFF2-40B4-BE49-F238E27FC236}">
              <a16:creationId xmlns:a16="http://schemas.microsoft.com/office/drawing/2014/main" id="{B69EE02E-3011-45D6-AFB7-6FFD494A40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6" name="Text Box 1">
          <a:extLst>
            <a:ext uri="{FF2B5EF4-FFF2-40B4-BE49-F238E27FC236}">
              <a16:creationId xmlns:a16="http://schemas.microsoft.com/office/drawing/2014/main" id="{47F89FDB-1458-42BF-A692-A84AD466950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7" name="Text Box 1">
          <a:extLst>
            <a:ext uri="{FF2B5EF4-FFF2-40B4-BE49-F238E27FC236}">
              <a16:creationId xmlns:a16="http://schemas.microsoft.com/office/drawing/2014/main" id="{81B7720D-C7F4-4312-9210-37FA97BE54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8" name="Text Box 1">
          <a:extLst>
            <a:ext uri="{FF2B5EF4-FFF2-40B4-BE49-F238E27FC236}">
              <a16:creationId xmlns:a16="http://schemas.microsoft.com/office/drawing/2014/main" id="{87EE3C1A-F546-48A6-9255-968498E9453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5999" name="Text Box 1">
          <a:extLst>
            <a:ext uri="{FF2B5EF4-FFF2-40B4-BE49-F238E27FC236}">
              <a16:creationId xmlns:a16="http://schemas.microsoft.com/office/drawing/2014/main" id="{921ADFFD-D36E-497F-9E62-9D01919C230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0" name="Text Box 1">
          <a:extLst>
            <a:ext uri="{FF2B5EF4-FFF2-40B4-BE49-F238E27FC236}">
              <a16:creationId xmlns:a16="http://schemas.microsoft.com/office/drawing/2014/main" id="{D2892321-91B1-4AB7-82D6-A31C3B36088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1" name="Text Box 1">
          <a:extLst>
            <a:ext uri="{FF2B5EF4-FFF2-40B4-BE49-F238E27FC236}">
              <a16:creationId xmlns:a16="http://schemas.microsoft.com/office/drawing/2014/main" id="{CE9CE4FC-973F-4A3B-BE95-D5896C2C96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2" name="Text Box 1">
          <a:extLst>
            <a:ext uri="{FF2B5EF4-FFF2-40B4-BE49-F238E27FC236}">
              <a16:creationId xmlns:a16="http://schemas.microsoft.com/office/drawing/2014/main" id="{A3001369-8242-42E8-8E99-8DA525A09CB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3" name="Text Box 1">
          <a:extLst>
            <a:ext uri="{FF2B5EF4-FFF2-40B4-BE49-F238E27FC236}">
              <a16:creationId xmlns:a16="http://schemas.microsoft.com/office/drawing/2014/main" id="{9E48CA11-05E6-4952-B966-D29D3981F3A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4" name="Text Box 1">
          <a:extLst>
            <a:ext uri="{FF2B5EF4-FFF2-40B4-BE49-F238E27FC236}">
              <a16:creationId xmlns:a16="http://schemas.microsoft.com/office/drawing/2014/main" id="{DC00DA35-B0EC-49EB-AD3B-61F1E4E9FC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5" name="Text Box 1">
          <a:extLst>
            <a:ext uri="{FF2B5EF4-FFF2-40B4-BE49-F238E27FC236}">
              <a16:creationId xmlns:a16="http://schemas.microsoft.com/office/drawing/2014/main" id="{75276A48-802F-4894-8F25-D72358FAA8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6" name="Text Box 1">
          <a:extLst>
            <a:ext uri="{FF2B5EF4-FFF2-40B4-BE49-F238E27FC236}">
              <a16:creationId xmlns:a16="http://schemas.microsoft.com/office/drawing/2014/main" id="{9ECA52C3-E3EC-4F9E-9F26-185EB823418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7" name="Text Box 1">
          <a:extLst>
            <a:ext uri="{FF2B5EF4-FFF2-40B4-BE49-F238E27FC236}">
              <a16:creationId xmlns:a16="http://schemas.microsoft.com/office/drawing/2014/main" id="{4010AAB7-E4F5-44F5-A6BE-45BF26728F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8" name="Text Box 1">
          <a:extLst>
            <a:ext uri="{FF2B5EF4-FFF2-40B4-BE49-F238E27FC236}">
              <a16:creationId xmlns:a16="http://schemas.microsoft.com/office/drawing/2014/main" id="{29D93348-F978-4A3A-A960-02761E9471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09" name="Text Box 1">
          <a:extLst>
            <a:ext uri="{FF2B5EF4-FFF2-40B4-BE49-F238E27FC236}">
              <a16:creationId xmlns:a16="http://schemas.microsoft.com/office/drawing/2014/main" id="{C93BD672-5433-43F7-9466-8C818F712D2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10" name="Text Box 1">
          <a:extLst>
            <a:ext uri="{FF2B5EF4-FFF2-40B4-BE49-F238E27FC236}">
              <a16:creationId xmlns:a16="http://schemas.microsoft.com/office/drawing/2014/main" id="{9B2F382E-2BA1-42BF-B768-EAB5646ECD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11" name="Text Box 1">
          <a:extLst>
            <a:ext uri="{FF2B5EF4-FFF2-40B4-BE49-F238E27FC236}">
              <a16:creationId xmlns:a16="http://schemas.microsoft.com/office/drawing/2014/main" id="{1ED84157-7CD8-4814-A65A-6518F17FBE4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12" name="Text Box 1">
          <a:extLst>
            <a:ext uri="{FF2B5EF4-FFF2-40B4-BE49-F238E27FC236}">
              <a16:creationId xmlns:a16="http://schemas.microsoft.com/office/drawing/2014/main" id="{A4BECCC2-3C46-46DB-9E9B-3D3DB2BCD6E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13" name="Text Box 1">
          <a:extLst>
            <a:ext uri="{FF2B5EF4-FFF2-40B4-BE49-F238E27FC236}">
              <a16:creationId xmlns:a16="http://schemas.microsoft.com/office/drawing/2014/main" id="{B9F925DE-5194-4ACB-A0E0-BBF75E9A005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14" name="Text Box 1">
          <a:extLst>
            <a:ext uri="{FF2B5EF4-FFF2-40B4-BE49-F238E27FC236}">
              <a16:creationId xmlns:a16="http://schemas.microsoft.com/office/drawing/2014/main" id="{35587ED3-1DA1-4735-85B4-85D44EB5821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15" name="Text Box 1">
          <a:extLst>
            <a:ext uri="{FF2B5EF4-FFF2-40B4-BE49-F238E27FC236}">
              <a16:creationId xmlns:a16="http://schemas.microsoft.com/office/drawing/2014/main" id="{5E640A91-C4AC-47DA-AA50-CAE399A86E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16" name="Text Box 1">
          <a:extLst>
            <a:ext uri="{FF2B5EF4-FFF2-40B4-BE49-F238E27FC236}">
              <a16:creationId xmlns:a16="http://schemas.microsoft.com/office/drawing/2014/main" id="{AC64ED81-A038-4367-ABF9-30A0336444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17" name="Text Box 1">
          <a:extLst>
            <a:ext uri="{FF2B5EF4-FFF2-40B4-BE49-F238E27FC236}">
              <a16:creationId xmlns:a16="http://schemas.microsoft.com/office/drawing/2014/main" id="{FF1E22B1-E4E3-448D-A15C-5A7D5A4CD73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18" name="Text Box 1">
          <a:extLst>
            <a:ext uri="{FF2B5EF4-FFF2-40B4-BE49-F238E27FC236}">
              <a16:creationId xmlns:a16="http://schemas.microsoft.com/office/drawing/2014/main" id="{52BFF871-234D-4544-830D-C44EF522869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19" name="Text Box 1">
          <a:extLst>
            <a:ext uri="{FF2B5EF4-FFF2-40B4-BE49-F238E27FC236}">
              <a16:creationId xmlns:a16="http://schemas.microsoft.com/office/drawing/2014/main" id="{5BE2898C-FD55-4522-A5D5-8AEBA05D47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20" name="Text Box 1">
          <a:extLst>
            <a:ext uri="{FF2B5EF4-FFF2-40B4-BE49-F238E27FC236}">
              <a16:creationId xmlns:a16="http://schemas.microsoft.com/office/drawing/2014/main" id="{C7F41867-C910-4263-87B5-9EC4E6B7DD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21" name="Text Box 1">
          <a:extLst>
            <a:ext uri="{FF2B5EF4-FFF2-40B4-BE49-F238E27FC236}">
              <a16:creationId xmlns:a16="http://schemas.microsoft.com/office/drawing/2014/main" id="{885D1C8F-D390-4550-99A5-D85AF5C9BB2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22" name="Text Box 1">
          <a:extLst>
            <a:ext uri="{FF2B5EF4-FFF2-40B4-BE49-F238E27FC236}">
              <a16:creationId xmlns:a16="http://schemas.microsoft.com/office/drawing/2014/main" id="{599A2ACF-267F-4C49-89E1-59D8D49F51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23" name="Text Box 1">
          <a:extLst>
            <a:ext uri="{FF2B5EF4-FFF2-40B4-BE49-F238E27FC236}">
              <a16:creationId xmlns:a16="http://schemas.microsoft.com/office/drawing/2014/main" id="{ADB3BDC5-B5F8-44FB-8859-D7FC6A3E014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24" name="Text Box 1">
          <a:extLst>
            <a:ext uri="{FF2B5EF4-FFF2-40B4-BE49-F238E27FC236}">
              <a16:creationId xmlns:a16="http://schemas.microsoft.com/office/drawing/2014/main" id="{95EB70CE-4D27-46D1-BE06-B2B8EDFD0E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25" name="Text Box 1">
          <a:extLst>
            <a:ext uri="{FF2B5EF4-FFF2-40B4-BE49-F238E27FC236}">
              <a16:creationId xmlns:a16="http://schemas.microsoft.com/office/drawing/2014/main" id="{74B87E3E-A4FB-4EC1-AA2D-6B06B63EB4D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26" name="Text Box 1">
          <a:extLst>
            <a:ext uri="{FF2B5EF4-FFF2-40B4-BE49-F238E27FC236}">
              <a16:creationId xmlns:a16="http://schemas.microsoft.com/office/drawing/2014/main" id="{F48C3CAE-99FA-45A9-A937-F8118ECB6B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27" name="Text Box 1">
          <a:extLst>
            <a:ext uri="{FF2B5EF4-FFF2-40B4-BE49-F238E27FC236}">
              <a16:creationId xmlns:a16="http://schemas.microsoft.com/office/drawing/2014/main" id="{DD527815-5411-4FA8-B6CF-7BD081D9937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28" name="Text Box 1">
          <a:extLst>
            <a:ext uri="{FF2B5EF4-FFF2-40B4-BE49-F238E27FC236}">
              <a16:creationId xmlns:a16="http://schemas.microsoft.com/office/drawing/2014/main" id="{991298F1-9FF9-47EF-B39E-A52FC61A6B0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29" name="Text Box 1">
          <a:extLst>
            <a:ext uri="{FF2B5EF4-FFF2-40B4-BE49-F238E27FC236}">
              <a16:creationId xmlns:a16="http://schemas.microsoft.com/office/drawing/2014/main" id="{159618A3-EB51-4D8D-9E74-AB83F160C79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0" name="Text Box 1">
          <a:extLst>
            <a:ext uri="{FF2B5EF4-FFF2-40B4-BE49-F238E27FC236}">
              <a16:creationId xmlns:a16="http://schemas.microsoft.com/office/drawing/2014/main" id="{1E089CEB-3564-4168-825A-D0270C0F86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1" name="Text Box 1">
          <a:extLst>
            <a:ext uri="{FF2B5EF4-FFF2-40B4-BE49-F238E27FC236}">
              <a16:creationId xmlns:a16="http://schemas.microsoft.com/office/drawing/2014/main" id="{561C1399-0A05-480C-9575-A884AFBAFC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2" name="Text Box 1">
          <a:extLst>
            <a:ext uri="{FF2B5EF4-FFF2-40B4-BE49-F238E27FC236}">
              <a16:creationId xmlns:a16="http://schemas.microsoft.com/office/drawing/2014/main" id="{322D6969-8361-4819-90C7-E5213AC1780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3" name="Text Box 1">
          <a:extLst>
            <a:ext uri="{FF2B5EF4-FFF2-40B4-BE49-F238E27FC236}">
              <a16:creationId xmlns:a16="http://schemas.microsoft.com/office/drawing/2014/main" id="{99004E57-840C-4F28-9751-A9DB572F6D6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34" name="Text Box 1">
          <a:extLst>
            <a:ext uri="{FF2B5EF4-FFF2-40B4-BE49-F238E27FC236}">
              <a16:creationId xmlns:a16="http://schemas.microsoft.com/office/drawing/2014/main" id="{8903CCF1-373C-4482-828F-5848C1FF753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35" name="Text Box 1">
          <a:extLst>
            <a:ext uri="{FF2B5EF4-FFF2-40B4-BE49-F238E27FC236}">
              <a16:creationId xmlns:a16="http://schemas.microsoft.com/office/drawing/2014/main" id="{78CA5FD7-78D2-47EF-A640-659DDF9B89C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36" name="Text Box 1">
          <a:extLst>
            <a:ext uri="{FF2B5EF4-FFF2-40B4-BE49-F238E27FC236}">
              <a16:creationId xmlns:a16="http://schemas.microsoft.com/office/drawing/2014/main" id="{E6331F99-DAFD-4F2D-B094-D2046B374C0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37" name="Text Box 1">
          <a:extLst>
            <a:ext uri="{FF2B5EF4-FFF2-40B4-BE49-F238E27FC236}">
              <a16:creationId xmlns:a16="http://schemas.microsoft.com/office/drawing/2014/main" id="{5EAE2477-AC5D-4DB4-8F0C-E98986AD24D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8" name="Text Box 1">
          <a:extLst>
            <a:ext uri="{FF2B5EF4-FFF2-40B4-BE49-F238E27FC236}">
              <a16:creationId xmlns:a16="http://schemas.microsoft.com/office/drawing/2014/main" id="{41557BA2-458D-4EC2-93FF-AE8A02E8A03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39" name="Text Box 1">
          <a:extLst>
            <a:ext uri="{FF2B5EF4-FFF2-40B4-BE49-F238E27FC236}">
              <a16:creationId xmlns:a16="http://schemas.microsoft.com/office/drawing/2014/main" id="{DB60D84B-86F7-4B8A-9ABA-9B1C527F86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0" name="Text Box 1">
          <a:extLst>
            <a:ext uri="{FF2B5EF4-FFF2-40B4-BE49-F238E27FC236}">
              <a16:creationId xmlns:a16="http://schemas.microsoft.com/office/drawing/2014/main" id="{32E706EA-575C-45F2-B836-46D15700DB2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1" name="Text Box 1">
          <a:extLst>
            <a:ext uri="{FF2B5EF4-FFF2-40B4-BE49-F238E27FC236}">
              <a16:creationId xmlns:a16="http://schemas.microsoft.com/office/drawing/2014/main" id="{E27A9CBD-0632-4546-B051-BE935F03ADB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42" name="Text Box 1">
          <a:extLst>
            <a:ext uri="{FF2B5EF4-FFF2-40B4-BE49-F238E27FC236}">
              <a16:creationId xmlns:a16="http://schemas.microsoft.com/office/drawing/2014/main" id="{F4E59135-6264-4384-A34A-E723BE67DC4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43" name="Text Box 1">
          <a:extLst>
            <a:ext uri="{FF2B5EF4-FFF2-40B4-BE49-F238E27FC236}">
              <a16:creationId xmlns:a16="http://schemas.microsoft.com/office/drawing/2014/main" id="{1E8CFC48-8F88-4E25-8616-C95B84B3D4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44" name="Text Box 1">
          <a:extLst>
            <a:ext uri="{FF2B5EF4-FFF2-40B4-BE49-F238E27FC236}">
              <a16:creationId xmlns:a16="http://schemas.microsoft.com/office/drawing/2014/main" id="{28AF9463-ECEC-4DE9-B2DC-905318D9E0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45" name="Text Box 1">
          <a:extLst>
            <a:ext uri="{FF2B5EF4-FFF2-40B4-BE49-F238E27FC236}">
              <a16:creationId xmlns:a16="http://schemas.microsoft.com/office/drawing/2014/main" id="{754D371B-E01B-45E1-9E8C-5DB6E570AB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6" name="Text Box 1">
          <a:extLst>
            <a:ext uri="{FF2B5EF4-FFF2-40B4-BE49-F238E27FC236}">
              <a16:creationId xmlns:a16="http://schemas.microsoft.com/office/drawing/2014/main" id="{A10A1524-145E-419B-90A5-D554CB1EAD9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7" name="Text Box 1">
          <a:extLst>
            <a:ext uri="{FF2B5EF4-FFF2-40B4-BE49-F238E27FC236}">
              <a16:creationId xmlns:a16="http://schemas.microsoft.com/office/drawing/2014/main" id="{D1D1C061-D97F-489A-8717-AA3A4D877E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8" name="Text Box 1">
          <a:extLst>
            <a:ext uri="{FF2B5EF4-FFF2-40B4-BE49-F238E27FC236}">
              <a16:creationId xmlns:a16="http://schemas.microsoft.com/office/drawing/2014/main" id="{A6EEB921-8EDA-4BB8-8892-B7C4A3FA684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49" name="Text Box 1">
          <a:extLst>
            <a:ext uri="{FF2B5EF4-FFF2-40B4-BE49-F238E27FC236}">
              <a16:creationId xmlns:a16="http://schemas.microsoft.com/office/drawing/2014/main" id="{6DD790DF-2BE9-4EFD-B73B-AEB305E7BE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50" name="Text Box 1">
          <a:extLst>
            <a:ext uri="{FF2B5EF4-FFF2-40B4-BE49-F238E27FC236}">
              <a16:creationId xmlns:a16="http://schemas.microsoft.com/office/drawing/2014/main" id="{7C87A19B-9CC1-4562-B312-1F99F38425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51" name="Text Box 1">
          <a:extLst>
            <a:ext uri="{FF2B5EF4-FFF2-40B4-BE49-F238E27FC236}">
              <a16:creationId xmlns:a16="http://schemas.microsoft.com/office/drawing/2014/main" id="{9A71D6C3-D145-4A39-ADD8-C5DF10289F1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52" name="Text Box 1">
          <a:extLst>
            <a:ext uri="{FF2B5EF4-FFF2-40B4-BE49-F238E27FC236}">
              <a16:creationId xmlns:a16="http://schemas.microsoft.com/office/drawing/2014/main" id="{877A0919-7BE3-4AE1-A27F-0FD0A8DF1C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53" name="Text Box 1">
          <a:extLst>
            <a:ext uri="{FF2B5EF4-FFF2-40B4-BE49-F238E27FC236}">
              <a16:creationId xmlns:a16="http://schemas.microsoft.com/office/drawing/2014/main" id="{BE579050-CDCB-4005-9F25-8FB07535C1A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054" name="Text Box 1">
          <a:extLst>
            <a:ext uri="{FF2B5EF4-FFF2-40B4-BE49-F238E27FC236}">
              <a16:creationId xmlns:a16="http://schemas.microsoft.com/office/drawing/2014/main" id="{AA9FC16B-CF93-402E-B8E3-7567F7BC720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055" name="Text Box 1">
          <a:extLst>
            <a:ext uri="{FF2B5EF4-FFF2-40B4-BE49-F238E27FC236}">
              <a16:creationId xmlns:a16="http://schemas.microsoft.com/office/drawing/2014/main" id="{855A5B02-4661-4C55-8B04-50B2E62CFBA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056" name="Text Box 1">
          <a:extLst>
            <a:ext uri="{FF2B5EF4-FFF2-40B4-BE49-F238E27FC236}">
              <a16:creationId xmlns:a16="http://schemas.microsoft.com/office/drawing/2014/main" id="{F1EC2FAE-F670-400D-9646-49D1F4D46C5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057" name="Text Box 1">
          <a:extLst>
            <a:ext uri="{FF2B5EF4-FFF2-40B4-BE49-F238E27FC236}">
              <a16:creationId xmlns:a16="http://schemas.microsoft.com/office/drawing/2014/main" id="{C9DD192D-6977-4188-A378-A29EF62152B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58" name="Text Box 1">
          <a:extLst>
            <a:ext uri="{FF2B5EF4-FFF2-40B4-BE49-F238E27FC236}">
              <a16:creationId xmlns:a16="http://schemas.microsoft.com/office/drawing/2014/main" id="{83547113-D005-48BB-8193-E50D5B873F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59" name="Text Box 1">
          <a:extLst>
            <a:ext uri="{FF2B5EF4-FFF2-40B4-BE49-F238E27FC236}">
              <a16:creationId xmlns:a16="http://schemas.microsoft.com/office/drawing/2014/main" id="{054D6CC9-6563-4B27-A580-384A7769790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60" name="Text Box 1">
          <a:extLst>
            <a:ext uri="{FF2B5EF4-FFF2-40B4-BE49-F238E27FC236}">
              <a16:creationId xmlns:a16="http://schemas.microsoft.com/office/drawing/2014/main" id="{C9631CFB-D7BA-4761-949B-3CBD8EDBDF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61" name="Text Box 1">
          <a:extLst>
            <a:ext uri="{FF2B5EF4-FFF2-40B4-BE49-F238E27FC236}">
              <a16:creationId xmlns:a16="http://schemas.microsoft.com/office/drawing/2014/main" id="{106B100D-44FB-454D-AA84-F43C0F2A24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62" name="Text Box 1">
          <a:extLst>
            <a:ext uri="{FF2B5EF4-FFF2-40B4-BE49-F238E27FC236}">
              <a16:creationId xmlns:a16="http://schemas.microsoft.com/office/drawing/2014/main" id="{4C4339BF-F3C7-429A-807A-74BEC27890C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63" name="Text Box 1">
          <a:extLst>
            <a:ext uri="{FF2B5EF4-FFF2-40B4-BE49-F238E27FC236}">
              <a16:creationId xmlns:a16="http://schemas.microsoft.com/office/drawing/2014/main" id="{37862F4D-6CF6-4B77-B5D4-92A43D5646D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64" name="Text Box 1">
          <a:extLst>
            <a:ext uri="{FF2B5EF4-FFF2-40B4-BE49-F238E27FC236}">
              <a16:creationId xmlns:a16="http://schemas.microsoft.com/office/drawing/2014/main" id="{F432AF1B-CF07-4699-8A32-D6C350A4DA8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65" name="Text Box 1">
          <a:extLst>
            <a:ext uri="{FF2B5EF4-FFF2-40B4-BE49-F238E27FC236}">
              <a16:creationId xmlns:a16="http://schemas.microsoft.com/office/drawing/2014/main" id="{34424217-F496-4F63-806B-BDBDF862FA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66" name="Text Box 1">
          <a:extLst>
            <a:ext uri="{FF2B5EF4-FFF2-40B4-BE49-F238E27FC236}">
              <a16:creationId xmlns:a16="http://schemas.microsoft.com/office/drawing/2014/main" id="{B3B01B2E-FEE8-44AB-98AA-B1E2BF52AF8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67" name="Text Box 1">
          <a:extLst>
            <a:ext uri="{FF2B5EF4-FFF2-40B4-BE49-F238E27FC236}">
              <a16:creationId xmlns:a16="http://schemas.microsoft.com/office/drawing/2014/main" id="{0580B52D-4406-42F9-BA1D-9C767A0D8E8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68" name="Text Box 1">
          <a:extLst>
            <a:ext uri="{FF2B5EF4-FFF2-40B4-BE49-F238E27FC236}">
              <a16:creationId xmlns:a16="http://schemas.microsoft.com/office/drawing/2014/main" id="{1ACEC757-CDB9-4823-AFCF-50FB8CBE05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69" name="Text Box 1">
          <a:extLst>
            <a:ext uri="{FF2B5EF4-FFF2-40B4-BE49-F238E27FC236}">
              <a16:creationId xmlns:a16="http://schemas.microsoft.com/office/drawing/2014/main" id="{6F1BB530-392D-4D1C-8808-5ADAED9BC59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0" name="Text Box 1">
          <a:extLst>
            <a:ext uri="{FF2B5EF4-FFF2-40B4-BE49-F238E27FC236}">
              <a16:creationId xmlns:a16="http://schemas.microsoft.com/office/drawing/2014/main" id="{D48C780F-2137-4126-91F4-32343138BD5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1" name="Text Box 1">
          <a:extLst>
            <a:ext uri="{FF2B5EF4-FFF2-40B4-BE49-F238E27FC236}">
              <a16:creationId xmlns:a16="http://schemas.microsoft.com/office/drawing/2014/main" id="{560943F1-1F5A-47AA-B589-1567EF3606A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2" name="Text Box 1">
          <a:extLst>
            <a:ext uri="{FF2B5EF4-FFF2-40B4-BE49-F238E27FC236}">
              <a16:creationId xmlns:a16="http://schemas.microsoft.com/office/drawing/2014/main" id="{7DE3BE80-8BDD-4D51-9DC7-93E112BF6C2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3" name="Text Box 1">
          <a:extLst>
            <a:ext uri="{FF2B5EF4-FFF2-40B4-BE49-F238E27FC236}">
              <a16:creationId xmlns:a16="http://schemas.microsoft.com/office/drawing/2014/main" id="{32416145-635E-46CC-84A5-B736B9418C0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74" name="Text Box 1">
          <a:extLst>
            <a:ext uri="{FF2B5EF4-FFF2-40B4-BE49-F238E27FC236}">
              <a16:creationId xmlns:a16="http://schemas.microsoft.com/office/drawing/2014/main" id="{28FAAAA9-D269-49B9-BA22-C2DC8106C69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75" name="Text Box 1">
          <a:extLst>
            <a:ext uri="{FF2B5EF4-FFF2-40B4-BE49-F238E27FC236}">
              <a16:creationId xmlns:a16="http://schemas.microsoft.com/office/drawing/2014/main" id="{BE1C101F-194E-4C1B-B32C-F1F81E3B7D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76" name="Text Box 1">
          <a:extLst>
            <a:ext uri="{FF2B5EF4-FFF2-40B4-BE49-F238E27FC236}">
              <a16:creationId xmlns:a16="http://schemas.microsoft.com/office/drawing/2014/main" id="{29C12F51-32F0-4064-923D-3A35CC62976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77" name="Text Box 1">
          <a:extLst>
            <a:ext uri="{FF2B5EF4-FFF2-40B4-BE49-F238E27FC236}">
              <a16:creationId xmlns:a16="http://schemas.microsoft.com/office/drawing/2014/main" id="{56A8DFA3-6350-4DBC-AB78-BE57DF13928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8" name="Text Box 1">
          <a:extLst>
            <a:ext uri="{FF2B5EF4-FFF2-40B4-BE49-F238E27FC236}">
              <a16:creationId xmlns:a16="http://schemas.microsoft.com/office/drawing/2014/main" id="{80F474C1-E6CF-4744-9BCA-47599D4CC7A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79" name="Text Box 1">
          <a:extLst>
            <a:ext uri="{FF2B5EF4-FFF2-40B4-BE49-F238E27FC236}">
              <a16:creationId xmlns:a16="http://schemas.microsoft.com/office/drawing/2014/main" id="{E08AF7EE-12AE-4BFE-934A-D387B55387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80" name="Text Box 1">
          <a:extLst>
            <a:ext uri="{FF2B5EF4-FFF2-40B4-BE49-F238E27FC236}">
              <a16:creationId xmlns:a16="http://schemas.microsoft.com/office/drawing/2014/main" id="{305A10C1-E27E-4AE3-9195-A6F8068036B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081" name="Text Box 1">
          <a:extLst>
            <a:ext uri="{FF2B5EF4-FFF2-40B4-BE49-F238E27FC236}">
              <a16:creationId xmlns:a16="http://schemas.microsoft.com/office/drawing/2014/main" id="{764331CC-0178-46FD-BC4D-9A9AAC643F1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2" name="Text Box 1">
          <a:extLst>
            <a:ext uri="{FF2B5EF4-FFF2-40B4-BE49-F238E27FC236}">
              <a16:creationId xmlns:a16="http://schemas.microsoft.com/office/drawing/2014/main" id="{066ABB67-DF72-4B9E-A869-571570D5C4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3" name="Text Box 1">
          <a:extLst>
            <a:ext uri="{FF2B5EF4-FFF2-40B4-BE49-F238E27FC236}">
              <a16:creationId xmlns:a16="http://schemas.microsoft.com/office/drawing/2014/main" id="{A49A821F-51FD-453A-99FE-97D4078CD81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4" name="Text Box 1">
          <a:extLst>
            <a:ext uri="{FF2B5EF4-FFF2-40B4-BE49-F238E27FC236}">
              <a16:creationId xmlns:a16="http://schemas.microsoft.com/office/drawing/2014/main" id="{7A707043-F3B1-4753-BBA8-17DDB2C97BF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5" name="Text Box 1">
          <a:extLst>
            <a:ext uri="{FF2B5EF4-FFF2-40B4-BE49-F238E27FC236}">
              <a16:creationId xmlns:a16="http://schemas.microsoft.com/office/drawing/2014/main" id="{51969348-5646-43B9-B085-34BB936FE0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6" name="Text Box 1">
          <a:extLst>
            <a:ext uri="{FF2B5EF4-FFF2-40B4-BE49-F238E27FC236}">
              <a16:creationId xmlns:a16="http://schemas.microsoft.com/office/drawing/2014/main" id="{891705E0-3ADC-4933-8F45-073FC27494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7" name="Text Box 1">
          <a:extLst>
            <a:ext uri="{FF2B5EF4-FFF2-40B4-BE49-F238E27FC236}">
              <a16:creationId xmlns:a16="http://schemas.microsoft.com/office/drawing/2014/main" id="{F9537E69-44DD-4F4C-89A5-46B45F0D6A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8" name="Text Box 1">
          <a:extLst>
            <a:ext uri="{FF2B5EF4-FFF2-40B4-BE49-F238E27FC236}">
              <a16:creationId xmlns:a16="http://schemas.microsoft.com/office/drawing/2014/main" id="{793B30A2-A866-4605-8E1F-553F18E8200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89" name="Text Box 1">
          <a:extLst>
            <a:ext uri="{FF2B5EF4-FFF2-40B4-BE49-F238E27FC236}">
              <a16:creationId xmlns:a16="http://schemas.microsoft.com/office/drawing/2014/main" id="{A2F21043-229F-43EC-BC95-2D45F37F1C0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0" name="Text Box 1">
          <a:extLst>
            <a:ext uri="{FF2B5EF4-FFF2-40B4-BE49-F238E27FC236}">
              <a16:creationId xmlns:a16="http://schemas.microsoft.com/office/drawing/2014/main" id="{C9419DA1-1CA7-408A-B974-9F7C6DFB72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1" name="Text Box 1">
          <a:extLst>
            <a:ext uri="{FF2B5EF4-FFF2-40B4-BE49-F238E27FC236}">
              <a16:creationId xmlns:a16="http://schemas.microsoft.com/office/drawing/2014/main" id="{83050542-8E19-493E-9031-FFB51D3FEA5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2" name="Text Box 1">
          <a:extLst>
            <a:ext uri="{FF2B5EF4-FFF2-40B4-BE49-F238E27FC236}">
              <a16:creationId xmlns:a16="http://schemas.microsoft.com/office/drawing/2014/main" id="{0B3C2FC7-BE02-436F-A770-7BA743A4E2E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3" name="Text Box 1">
          <a:extLst>
            <a:ext uri="{FF2B5EF4-FFF2-40B4-BE49-F238E27FC236}">
              <a16:creationId xmlns:a16="http://schemas.microsoft.com/office/drawing/2014/main" id="{7CDDD77D-826C-46B7-A85E-02D319A52C1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4" name="Text Box 1">
          <a:extLst>
            <a:ext uri="{FF2B5EF4-FFF2-40B4-BE49-F238E27FC236}">
              <a16:creationId xmlns:a16="http://schemas.microsoft.com/office/drawing/2014/main" id="{9DDB29FE-0DD8-48C5-81E1-5B7E9EC5635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5" name="Text Box 1">
          <a:extLst>
            <a:ext uri="{FF2B5EF4-FFF2-40B4-BE49-F238E27FC236}">
              <a16:creationId xmlns:a16="http://schemas.microsoft.com/office/drawing/2014/main" id="{703F74BB-14C5-41F8-9191-FFB8A30F6D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6" name="Text Box 1">
          <a:extLst>
            <a:ext uri="{FF2B5EF4-FFF2-40B4-BE49-F238E27FC236}">
              <a16:creationId xmlns:a16="http://schemas.microsoft.com/office/drawing/2014/main" id="{6619B226-5B72-4DF2-929A-567C499202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097" name="Text Box 1">
          <a:extLst>
            <a:ext uri="{FF2B5EF4-FFF2-40B4-BE49-F238E27FC236}">
              <a16:creationId xmlns:a16="http://schemas.microsoft.com/office/drawing/2014/main" id="{D918CC7B-610A-4D56-ABAA-736A1A0DA4B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098" name="Text Box 1">
          <a:extLst>
            <a:ext uri="{FF2B5EF4-FFF2-40B4-BE49-F238E27FC236}">
              <a16:creationId xmlns:a16="http://schemas.microsoft.com/office/drawing/2014/main" id="{D9FD6DEF-0ACC-474D-AFEF-6C94C8D2AD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099" name="Text Box 1">
          <a:extLst>
            <a:ext uri="{FF2B5EF4-FFF2-40B4-BE49-F238E27FC236}">
              <a16:creationId xmlns:a16="http://schemas.microsoft.com/office/drawing/2014/main" id="{03BB77A8-643C-4212-9630-4B3E755263B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00" name="Text Box 1">
          <a:extLst>
            <a:ext uri="{FF2B5EF4-FFF2-40B4-BE49-F238E27FC236}">
              <a16:creationId xmlns:a16="http://schemas.microsoft.com/office/drawing/2014/main" id="{79794DA8-2FEA-47D8-9C8E-85DC5AD4FB8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01" name="Text Box 1">
          <a:extLst>
            <a:ext uri="{FF2B5EF4-FFF2-40B4-BE49-F238E27FC236}">
              <a16:creationId xmlns:a16="http://schemas.microsoft.com/office/drawing/2014/main" id="{E8831721-7CAC-4674-B040-E3E6422E4ED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02" name="Text Box 1">
          <a:extLst>
            <a:ext uri="{FF2B5EF4-FFF2-40B4-BE49-F238E27FC236}">
              <a16:creationId xmlns:a16="http://schemas.microsoft.com/office/drawing/2014/main" id="{42B0EC7B-C4E6-422E-B498-52F97D23E3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03" name="Text Box 1">
          <a:extLst>
            <a:ext uri="{FF2B5EF4-FFF2-40B4-BE49-F238E27FC236}">
              <a16:creationId xmlns:a16="http://schemas.microsoft.com/office/drawing/2014/main" id="{7DF8AC71-F8AF-4E70-9ADC-A2400EA4E8C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04" name="Text Box 1">
          <a:extLst>
            <a:ext uri="{FF2B5EF4-FFF2-40B4-BE49-F238E27FC236}">
              <a16:creationId xmlns:a16="http://schemas.microsoft.com/office/drawing/2014/main" id="{BB82DBD8-BCBA-4AF6-B2B2-A0DDE22CDC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05" name="Text Box 1">
          <a:extLst>
            <a:ext uri="{FF2B5EF4-FFF2-40B4-BE49-F238E27FC236}">
              <a16:creationId xmlns:a16="http://schemas.microsoft.com/office/drawing/2014/main" id="{5683D8C5-D92D-4F66-96E6-3FCFF3B13B6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06" name="Text Box 1">
          <a:extLst>
            <a:ext uri="{FF2B5EF4-FFF2-40B4-BE49-F238E27FC236}">
              <a16:creationId xmlns:a16="http://schemas.microsoft.com/office/drawing/2014/main" id="{5F61687D-83FD-4EDA-9FF2-DCD42588D87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07" name="Text Box 1">
          <a:extLst>
            <a:ext uri="{FF2B5EF4-FFF2-40B4-BE49-F238E27FC236}">
              <a16:creationId xmlns:a16="http://schemas.microsoft.com/office/drawing/2014/main" id="{0A68E11C-4E96-431B-ACD2-746602FEAB6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08" name="Text Box 1">
          <a:extLst>
            <a:ext uri="{FF2B5EF4-FFF2-40B4-BE49-F238E27FC236}">
              <a16:creationId xmlns:a16="http://schemas.microsoft.com/office/drawing/2014/main" id="{9A4F2798-2F70-43B1-987A-738816251EF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09" name="Text Box 1">
          <a:extLst>
            <a:ext uri="{FF2B5EF4-FFF2-40B4-BE49-F238E27FC236}">
              <a16:creationId xmlns:a16="http://schemas.microsoft.com/office/drawing/2014/main" id="{E423A68E-C768-4FD9-A6C9-4AC656E4BC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0" name="Text Box 1">
          <a:extLst>
            <a:ext uri="{FF2B5EF4-FFF2-40B4-BE49-F238E27FC236}">
              <a16:creationId xmlns:a16="http://schemas.microsoft.com/office/drawing/2014/main" id="{D7DAD6B2-C01D-44BD-9B09-F3BC992C1E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1" name="Text Box 1">
          <a:extLst>
            <a:ext uri="{FF2B5EF4-FFF2-40B4-BE49-F238E27FC236}">
              <a16:creationId xmlns:a16="http://schemas.microsoft.com/office/drawing/2014/main" id="{73C3B76E-24EF-4CCE-8475-BAA2C76C9BC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2" name="Text Box 1">
          <a:extLst>
            <a:ext uri="{FF2B5EF4-FFF2-40B4-BE49-F238E27FC236}">
              <a16:creationId xmlns:a16="http://schemas.microsoft.com/office/drawing/2014/main" id="{C8120B79-5896-4BCA-AA0F-08635302FF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3" name="Text Box 1">
          <a:extLst>
            <a:ext uri="{FF2B5EF4-FFF2-40B4-BE49-F238E27FC236}">
              <a16:creationId xmlns:a16="http://schemas.microsoft.com/office/drawing/2014/main" id="{1E2EBD80-0F14-4645-B402-2185A2CDB55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14" name="Text Box 1">
          <a:extLst>
            <a:ext uri="{FF2B5EF4-FFF2-40B4-BE49-F238E27FC236}">
              <a16:creationId xmlns:a16="http://schemas.microsoft.com/office/drawing/2014/main" id="{93A1B56C-08A6-41BD-8B21-7DEE1179AA2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15" name="Text Box 1">
          <a:extLst>
            <a:ext uri="{FF2B5EF4-FFF2-40B4-BE49-F238E27FC236}">
              <a16:creationId xmlns:a16="http://schemas.microsoft.com/office/drawing/2014/main" id="{9438895D-2BBA-4EE7-BD5E-36C7D4EA13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16" name="Text Box 1">
          <a:extLst>
            <a:ext uri="{FF2B5EF4-FFF2-40B4-BE49-F238E27FC236}">
              <a16:creationId xmlns:a16="http://schemas.microsoft.com/office/drawing/2014/main" id="{6CA6BE67-7265-4D48-968E-898B9460FA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17" name="Text Box 1">
          <a:extLst>
            <a:ext uri="{FF2B5EF4-FFF2-40B4-BE49-F238E27FC236}">
              <a16:creationId xmlns:a16="http://schemas.microsoft.com/office/drawing/2014/main" id="{138D8A5B-EAE0-4CFD-826D-B0A238AE48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8" name="Text Box 1">
          <a:extLst>
            <a:ext uri="{FF2B5EF4-FFF2-40B4-BE49-F238E27FC236}">
              <a16:creationId xmlns:a16="http://schemas.microsoft.com/office/drawing/2014/main" id="{FC89F402-EAD7-43F8-BEC4-1CD87665423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19" name="Text Box 1">
          <a:extLst>
            <a:ext uri="{FF2B5EF4-FFF2-40B4-BE49-F238E27FC236}">
              <a16:creationId xmlns:a16="http://schemas.microsoft.com/office/drawing/2014/main" id="{1DE626CA-9E64-4DCF-BD78-709BA022193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0" name="Text Box 1">
          <a:extLst>
            <a:ext uri="{FF2B5EF4-FFF2-40B4-BE49-F238E27FC236}">
              <a16:creationId xmlns:a16="http://schemas.microsoft.com/office/drawing/2014/main" id="{F8F7EE07-419D-467B-8380-538DB278EF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1" name="Text Box 1">
          <a:extLst>
            <a:ext uri="{FF2B5EF4-FFF2-40B4-BE49-F238E27FC236}">
              <a16:creationId xmlns:a16="http://schemas.microsoft.com/office/drawing/2014/main" id="{950C7EDE-FBCD-4C32-A49E-67F13E3E93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22" name="Text Box 1">
          <a:extLst>
            <a:ext uri="{FF2B5EF4-FFF2-40B4-BE49-F238E27FC236}">
              <a16:creationId xmlns:a16="http://schemas.microsoft.com/office/drawing/2014/main" id="{ABDC301B-5082-45C1-AABC-42155467A94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23" name="Text Box 1">
          <a:extLst>
            <a:ext uri="{FF2B5EF4-FFF2-40B4-BE49-F238E27FC236}">
              <a16:creationId xmlns:a16="http://schemas.microsoft.com/office/drawing/2014/main" id="{E332C9C3-403C-45E9-A13A-314810EEB76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24" name="Text Box 1">
          <a:extLst>
            <a:ext uri="{FF2B5EF4-FFF2-40B4-BE49-F238E27FC236}">
              <a16:creationId xmlns:a16="http://schemas.microsoft.com/office/drawing/2014/main" id="{CC822AF9-3856-4BDA-A25C-A238265A709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25" name="Text Box 1">
          <a:extLst>
            <a:ext uri="{FF2B5EF4-FFF2-40B4-BE49-F238E27FC236}">
              <a16:creationId xmlns:a16="http://schemas.microsoft.com/office/drawing/2014/main" id="{C80B55C4-F831-4D52-8F6E-662E77F34D6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6" name="Text Box 1">
          <a:extLst>
            <a:ext uri="{FF2B5EF4-FFF2-40B4-BE49-F238E27FC236}">
              <a16:creationId xmlns:a16="http://schemas.microsoft.com/office/drawing/2014/main" id="{B645F320-C6E1-484C-B073-D353BAC31B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7" name="Text Box 1">
          <a:extLst>
            <a:ext uri="{FF2B5EF4-FFF2-40B4-BE49-F238E27FC236}">
              <a16:creationId xmlns:a16="http://schemas.microsoft.com/office/drawing/2014/main" id="{953754C2-EE82-454A-88C4-D69A528A704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8" name="Text Box 1">
          <a:extLst>
            <a:ext uri="{FF2B5EF4-FFF2-40B4-BE49-F238E27FC236}">
              <a16:creationId xmlns:a16="http://schemas.microsoft.com/office/drawing/2014/main" id="{0EAC30D4-4E80-471E-9D10-5825C258F65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29" name="Text Box 1">
          <a:extLst>
            <a:ext uri="{FF2B5EF4-FFF2-40B4-BE49-F238E27FC236}">
              <a16:creationId xmlns:a16="http://schemas.microsoft.com/office/drawing/2014/main" id="{BC753D85-2CD4-426A-83F0-5500EA0FEF2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30" name="Text Box 1">
          <a:extLst>
            <a:ext uri="{FF2B5EF4-FFF2-40B4-BE49-F238E27FC236}">
              <a16:creationId xmlns:a16="http://schemas.microsoft.com/office/drawing/2014/main" id="{EF831084-3995-41DE-B15E-9C8E1E70F4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31" name="Text Box 1">
          <a:extLst>
            <a:ext uri="{FF2B5EF4-FFF2-40B4-BE49-F238E27FC236}">
              <a16:creationId xmlns:a16="http://schemas.microsoft.com/office/drawing/2014/main" id="{CFBB51AB-E07C-41E5-BE0D-FA2618FC52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132" name="Text Box 1">
          <a:extLst>
            <a:ext uri="{FF2B5EF4-FFF2-40B4-BE49-F238E27FC236}">
              <a16:creationId xmlns:a16="http://schemas.microsoft.com/office/drawing/2014/main" id="{D593B0D3-4825-48ED-AA36-011F78D96A9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33" name="Text Box 1">
          <a:extLst>
            <a:ext uri="{FF2B5EF4-FFF2-40B4-BE49-F238E27FC236}">
              <a16:creationId xmlns:a16="http://schemas.microsoft.com/office/drawing/2014/main" id="{C5FD1D88-4170-417F-A56B-AB1B45C802E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34" name="Text Box 1">
          <a:extLst>
            <a:ext uri="{FF2B5EF4-FFF2-40B4-BE49-F238E27FC236}">
              <a16:creationId xmlns:a16="http://schemas.microsoft.com/office/drawing/2014/main" id="{C7621298-586B-4EFC-9965-F716A397F0D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35" name="Text Box 1">
          <a:extLst>
            <a:ext uri="{FF2B5EF4-FFF2-40B4-BE49-F238E27FC236}">
              <a16:creationId xmlns:a16="http://schemas.microsoft.com/office/drawing/2014/main" id="{AAE691E9-1E0A-415F-8931-DE27FDF8041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36" name="Text Box 1">
          <a:extLst>
            <a:ext uri="{FF2B5EF4-FFF2-40B4-BE49-F238E27FC236}">
              <a16:creationId xmlns:a16="http://schemas.microsoft.com/office/drawing/2014/main" id="{EC3A66B0-CCB4-4B13-BCCD-6B123453E15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37" name="Text Box 1">
          <a:extLst>
            <a:ext uri="{FF2B5EF4-FFF2-40B4-BE49-F238E27FC236}">
              <a16:creationId xmlns:a16="http://schemas.microsoft.com/office/drawing/2014/main" id="{2169DB53-4F0C-4EC7-913E-797B1E18C1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38" name="Text Box 1">
          <a:extLst>
            <a:ext uri="{FF2B5EF4-FFF2-40B4-BE49-F238E27FC236}">
              <a16:creationId xmlns:a16="http://schemas.microsoft.com/office/drawing/2014/main" id="{D78259F3-1DC6-4C94-B2B8-AA1191900D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39" name="Text Box 1">
          <a:extLst>
            <a:ext uri="{FF2B5EF4-FFF2-40B4-BE49-F238E27FC236}">
              <a16:creationId xmlns:a16="http://schemas.microsoft.com/office/drawing/2014/main" id="{5EE1F8AB-AA0D-483A-869B-304966B1B7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40" name="Text Box 1">
          <a:extLst>
            <a:ext uri="{FF2B5EF4-FFF2-40B4-BE49-F238E27FC236}">
              <a16:creationId xmlns:a16="http://schemas.microsoft.com/office/drawing/2014/main" id="{2B322A14-B01B-4B47-8DE8-51DF4C7CFA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41" name="Text Box 1">
          <a:extLst>
            <a:ext uri="{FF2B5EF4-FFF2-40B4-BE49-F238E27FC236}">
              <a16:creationId xmlns:a16="http://schemas.microsoft.com/office/drawing/2014/main" id="{7ABE35F3-69BD-4758-B43A-3E333891D2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42" name="Text Box 1">
          <a:extLst>
            <a:ext uri="{FF2B5EF4-FFF2-40B4-BE49-F238E27FC236}">
              <a16:creationId xmlns:a16="http://schemas.microsoft.com/office/drawing/2014/main" id="{BA7C43EC-D195-45BD-B0EA-E11BC246381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43" name="Text Box 1">
          <a:extLst>
            <a:ext uri="{FF2B5EF4-FFF2-40B4-BE49-F238E27FC236}">
              <a16:creationId xmlns:a16="http://schemas.microsoft.com/office/drawing/2014/main" id="{879ADB47-1C19-4EFE-B1CC-B177E228C34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44" name="Text Box 1">
          <a:extLst>
            <a:ext uri="{FF2B5EF4-FFF2-40B4-BE49-F238E27FC236}">
              <a16:creationId xmlns:a16="http://schemas.microsoft.com/office/drawing/2014/main" id="{28713C3D-9E38-4BEC-82C7-D7E0BFFAB8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51105CFC-DB2D-4109-A09D-450F9924B18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46" name="Text Box 1">
          <a:extLst>
            <a:ext uri="{FF2B5EF4-FFF2-40B4-BE49-F238E27FC236}">
              <a16:creationId xmlns:a16="http://schemas.microsoft.com/office/drawing/2014/main" id="{0EF36B2F-CCB2-4441-B65D-9BDE11E0AF0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47" name="Text Box 1">
          <a:extLst>
            <a:ext uri="{FF2B5EF4-FFF2-40B4-BE49-F238E27FC236}">
              <a16:creationId xmlns:a16="http://schemas.microsoft.com/office/drawing/2014/main" id="{AC6EE2B6-A5C0-4A06-B878-8CBA823DC5B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48" name="Text Box 1">
          <a:extLst>
            <a:ext uri="{FF2B5EF4-FFF2-40B4-BE49-F238E27FC236}">
              <a16:creationId xmlns:a16="http://schemas.microsoft.com/office/drawing/2014/main" id="{6EA74853-CAFF-475B-832D-61805D51982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49" name="Text Box 1">
          <a:extLst>
            <a:ext uri="{FF2B5EF4-FFF2-40B4-BE49-F238E27FC236}">
              <a16:creationId xmlns:a16="http://schemas.microsoft.com/office/drawing/2014/main" id="{A62F9D13-6056-430A-9F18-99E62E61F38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50" name="Text Box 1">
          <a:extLst>
            <a:ext uri="{FF2B5EF4-FFF2-40B4-BE49-F238E27FC236}">
              <a16:creationId xmlns:a16="http://schemas.microsoft.com/office/drawing/2014/main" id="{3FB9655E-7F9C-4F99-8CD4-B2CCDEF1FC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51" name="Text Box 1">
          <a:extLst>
            <a:ext uri="{FF2B5EF4-FFF2-40B4-BE49-F238E27FC236}">
              <a16:creationId xmlns:a16="http://schemas.microsoft.com/office/drawing/2014/main" id="{7F372BD0-C99D-4586-9321-907E06A1F90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52" name="Text Box 1">
          <a:extLst>
            <a:ext uri="{FF2B5EF4-FFF2-40B4-BE49-F238E27FC236}">
              <a16:creationId xmlns:a16="http://schemas.microsoft.com/office/drawing/2014/main" id="{ED08FB7E-3108-4F50-8396-36099EA0B01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53" name="Text Box 1">
          <a:extLst>
            <a:ext uri="{FF2B5EF4-FFF2-40B4-BE49-F238E27FC236}">
              <a16:creationId xmlns:a16="http://schemas.microsoft.com/office/drawing/2014/main" id="{E194B8B0-8B5A-4468-9C84-B4B94C1E031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54" name="Text Box 1">
          <a:extLst>
            <a:ext uri="{FF2B5EF4-FFF2-40B4-BE49-F238E27FC236}">
              <a16:creationId xmlns:a16="http://schemas.microsoft.com/office/drawing/2014/main" id="{30BF30CF-B149-4FAA-8514-D69C3125D8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55" name="Text Box 1">
          <a:extLst>
            <a:ext uri="{FF2B5EF4-FFF2-40B4-BE49-F238E27FC236}">
              <a16:creationId xmlns:a16="http://schemas.microsoft.com/office/drawing/2014/main" id="{8EF76262-203B-47D7-A4AB-507FB6D0FC0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56" name="Text Box 1">
          <a:extLst>
            <a:ext uri="{FF2B5EF4-FFF2-40B4-BE49-F238E27FC236}">
              <a16:creationId xmlns:a16="http://schemas.microsoft.com/office/drawing/2014/main" id="{F14625EB-BFF5-4757-82C8-DD1B036DE3C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57" name="Text Box 1">
          <a:extLst>
            <a:ext uri="{FF2B5EF4-FFF2-40B4-BE49-F238E27FC236}">
              <a16:creationId xmlns:a16="http://schemas.microsoft.com/office/drawing/2014/main" id="{CB65ADFF-3983-43CD-A35F-ED7BD5177C6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58" name="Text Box 1">
          <a:extLst>
            <a:ext uri="{FF2B5EF4-FFF2-40B4-BE49-F238E27FC236}">
              <a16:creationId xmlns:a16="http://schemas.microsoft.com/office/drawing/2014/main" id="{37E4892D-D2B9-4471-A040-8C8615963E5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59" name="Text Box 1">
          <a:extLst>
            <a:ext uri="{FF2B5EF4-FFF2-40B4-BE49-F238E27FC236}">
              <a16:creationId xmlns:a16="http://schemas.microsoft.com/office/drawing/2014/main" id="{0998AE3C-A978-498A-AADA-066C5AC4FC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0" name="Text Box 1">
          <a:extLst>
            <a:ext uri="{FF2B5EF4-FFF2-40B4-BE49-F238E27FC236}">
              <a16:creationId xmlns:a16="http://schemas.microsoft.com/office/drawing/2014/main" id="{586683A3-CCB6-476B-BEEF-CE50AFDA44E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1" name="Text Box 1">
          <a:extLst>
            <a:ext uri="{FF2B5EF4-FFF2-40B4-BE49-F238E27FC236}">
              <a16:creationId xmlns:a16="http://schemas.microsoft.com/office/drawing/2014/main" id="{D8EDFAF7-D4E2-425F-9CB0-B747FC9DBD1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62" name="Text Box 1">
          <a:extLst>
            <a:ext uri="{FF2B5EF4-FFF2-40B4-BE49-F238E27FC236}">
              <a16:creationId xmlns:a16="http://schemas.microsoft.com/office/drawing/2014/main" id="{ECBB9F16-4197-4FF2-B31D-25BBFDCD7E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63" name="Text Box 1">
          <a:extLst>
            <a:ext uri="{FF2B5EF4-FFF2-40B4-BE49-F238E27FC236}">
              <a16:creationId xmlns:a16="http://schemas.microsoft.com/office/drawing/2014/main" id="{5DB3BA78-3FB6-4780-8027-1FEB918E22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64" name="Text Box 1">
          <a:extLst>
            <a:ext uri="{FF2B5EF4-FFF2-40B4-BE49-F238E27FC236}">
              <a16:creationId xmlns:a16="http://schemas.microsoft.com/office/drawing/2014/main" id="{737A2B2B-2CF8-4A0D-BCF5-B047F1AB74D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65" name="Text Box 1">
          <a:extLst>
            <a:ext uri="{FF2B5EF4-FFF2-40B4-BE49-F238E27FC236}">
              <a16:creationId xmlns:a16="http://schemas.microsoft.com/office/drawing/2014/main" id="{D3CCB9C8-C20C-4126-80CE-AF2FBEE8E3A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6" name="Text Box 1">
          <a:extLst>
            <a:ext uri="{FF2B5EF4-FFF2-40B4-BE49-F238E27FC236}">
              <a16:creationId xmlns:a16="http://schemas.microsoft.com/office/drawing/2014/main" id="{E9D423E6-CC85-44DE-93AF-8CD5B440B9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7" name="Text Box 1">
          <a:extLst>
            <a:ext uri="{FF2B5EF4-FFF2-40B4-BE49-F238E27FC236}">
              <a16:creationId xmlns:a16="http://schemas.microsoft.com/office/drawing/2014/main" id="{84593B0B-EE7E-4F82-850C-E9889E66B26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8" name="Text Box 1">
          <a:extLst>
            <a:ext uri="{FF2B5EF4-FFF2-40B4-BE49-F238E27FC236}">
              <a16:creationId xmlns:a16="http://schemas.microsoft.com/office/drawing/2014/main" id="{886A8C34-B9CF-43A0-8DFF-0D8919B8663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69" name="Text Box 1">
          <a:extLst>
            <a:ext uri="{FF2B5EF4-FFF2-40B4-BE49-F238E27FC236}">
              <a16:creationId xmlns:a16="http://schemas.microsoft.com/office/drawing/2014/main" id="{799CD212-CFC5-4EB6-A60F-BBDCF621FDD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70" name="Text Box 1">
          <a:extLst>
            <a:ext uri="{FF2B5EF4-FFF2-40B4-BE49-F238E27FC236}">
              <a16:creationId xmlns:a16="http://schemas.microsoft.com/office/drawing/2014/main" id="{17D7AC9F-C57C-47F2-93CD-1A7231EFC73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71" name="Text Box 1">
          <a:extLst>
            <a:ext uri="{FF2B5EF4-FFF2-40B4-BE49-F238E27FC236}">
              <a16:creationId xmlns:a16="http://schemas.microsoft.com/office/drawing/2014/main" id="{6340E210-4999-4076-A4DB-02994304E76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72" name="Text Box 1">
          <a:extLst>
            <a:ext uri="{FF2B5EF4-FFF2-40B4-BE49-F238E27FC236}">
              <a16:creationId xmlns:a16="http://schemas.microsoft.com/office/drawing/2014/main" id="{FD91C4F9-C6CF-4DB1-BB97-4A2AADD677E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73" name="Text Box 1">
          <a:extLst>
            <a:ext uri="{FF2B5EF4-FFF2-40B4-BE49-F238E27FC236}">
              <a16:creationId xmlns:a16="http://schemas.microsoft.com/office/drawing/2014/main" id="{52773ACF-60D7-4881-9C43-EA893C7F319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74" name="Text Box 1">
          <a:extLst>
            <a:ext uri="{FF2B5EF4-FFF2-40B4-BE49-F238E27FC236}">
              <a16:creationId xmlns:a16="http://schemas.microsoft.com/office/drawing/2014/main" id="{CC4FDC8E-7F6B-461A-99D0-AC4F9896C2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75" name="Text Box 1">
          <a:extLst>
            <a:ext uri="{FF2B5EF4-FFF2-40B4-BE49-F238E27FC236}">
              <a16:creationId xmlns:a16="http://schemas.microsoft.com/office/drawing/2014/main" id="{342EC04E-6010-47A9-ABEB-05E1838E64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76" name="Text Box 1">
          <a:extLst>
            <a:ext uri="{FF2B5EF4-FFF2-40B4-BE49-F238E27FC236}">
              <a16:creationId xmlns:a16="http://schemas.microsoft.com/office/drawing/2014/main" id="{6B47AFA4-83B0-4649-87B9-9F15EC5C4E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77" name="Text Box 1">
          <a:extLst>
            <a:ext uri="{FF2B5EF4-FFF2-40B4-BE49-F238E27FC236}">
              <a16:creationId xmlns:a16="http://schemas.microsoft.com/office/drawing/2014/main" id="{ECF6947A-B3E3-40EB-9711-7711E86FEE7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78" name="Text Box 1">
          <a:extLst>
            <a:ext uri="{FF2B5EF4-FFF2-40B4-BE49-F238E27FC236}">
              <a16:creationId xmlns:a16="http://schemas.microsoft.com/office/drawing/2014/main" id="{F0AA6071-267C-4B8C-BBBE-1E1824FC1E4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79" name="Text Box 1">
          <a:extLst>
            <a:ext uri="{FF2B5EF4-FFF2-40B4-BE49-F238E27FC236}">
              <a16:creationId xmlns:a16="http://schemas.microsoft.com/office/drawing/2014/main" id="{80983575-A6AD-48B4-8297-3D8D2C08FC5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80" name="Text Box 1">
          <a:extLst>
            <a:ext uri="{FF2B5EF4-FFF2-40B4-BE49-F238E27FC236}">
              <a16:creationId xmlns:a16="http://schemas.microsoft.com/office/drawing/2014/main" id="{1F99BB81-8884-4F60-8FA1-B47432265A8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81" name="Text Box 1">
          <a:extLst>
            <a:ext uri="{FF2B5EF4-FFF2-40B4-BE49-F238E27FC236}">
              <a16:creationId xmlns:a16="http://schemas.microsoft.com/office/drawing/2014/main" id="{CB943E67-4076-4469-B215-D3BC2C8F928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82" name="Text Box 1">
          <a:extLst>
            <a:ext uri="{FF2B5EF4-FFF2-40B4-BE49-F238E27FC236}">
              <a16:creationId xmlns:a16="http://schemas.microsoft.com/office/drawing/2014/main" id="{4BC74BCA-0898-4631-AC9D-4D067048077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83" name="Text Box 1">
          <a:extLst>
            <a:ext uri="{FF2B5EF4-FFF2-40B4-BE49-F238E27FC236}">
              <a16:creationId xmlns:a16="http://schemas.microsoft.com/office/drawing/2014/main" id="{0A3CBEEA-3484-41BC-8B5F-3D77072146D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84" name="Text Box 1">
          <a:extLst>
            <a:ext uri="{FF2B5EF4-FFF2-40B4-BE49-F238E27FC236}">
              <a16:creationId xmlns:a16="http://schemas.microsoft.com/office/drawing/2014/main" id="{B714DB98-8773-45EE-846E-4105ACA8423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85" name="Text Box 1">
          <a:extLst>
            <a:ext uri="{FF2B5EF4-FFF2-40B4-BE49-F238E27FC236}">
              <a16:creationId xmlns:a16="http://schemas.microsoft.com/office/drawing/2014/main" id="{A048C3EE-177D-4770-86ED-8E134A34F1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86" name="Text Box 1">
          <a:extLst>
            <a:ext uri="{FF2B5EF4-FFF2-40B4-BE49-F238E27FC236}">
              <a16:creationId xmlns:a16="http://schemas.microsoft.com/office/drawing/2014/main" id="{F3DEF092-8DCE-43F3-A9C9-F36730CFD1C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87" name="Text Box 1">
          <a:extLst>
            <a:ext uri="{FF2B5EF4-FFF2-40B4-BE49-F238E27FC236}">
              <a16:creationId xmlns:a16="http://schemas.microsoft.com/office/drawing/2014/main" id="{081F0C4E-9D2C-487F-9CB6-B0E45E4C7D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88" name="Text Box 1">
          <a:extLst>
            <a:ext uri="{FF2B5EF4-FFF2-40B4-BE49-F238E27FC236}">
              <a16:creationId xmlns:a16="http://schemas.microsoft.com/office/drawing/2014/main" id="{A84ED27B-4F30-432B-B080-47E92D40AA1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89" name="Text Box 1">
          <a:extLst>
            <a:ext uri="{FF2B5EF4-FFF2-40B4-BE49-F238E27FC236}">
              <a16:creationId xmlns:a16="http://schemas.microsoft.com/office/drawing/2014/main" id="{4E013358-DC33-4F0C-B2C9-1B1EEAC4969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0" name="Text Box 1">
          <a:extLst>
            <a:ext uri="{FF2B5EF4-FFF2-40B4-BE49-F238E27FC236}">
              <a16:creationId xmlns:a16="http://schemas.microsoft.com/office/drawing/2014/main" id="{15FF6655-CBD9-4C24-B069-75BBEDADB6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1" name="Text Box 1">
          <a:extLst>
            <a:ext uri="{FF2B5EF4-FFF2-40B4-BE49-F238E27FC236}">
              <a16:creationId xmlns:a16="http://schemas.microsoft.com/office/drawing/2014/main" id="{7878E571-1A4E-4687-A963-06072361559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2" name="Text Box 1">
          <a:extLst>
            <a:ext uri="{FF2B5EF4-FFF2-40B4-BE49-F238E27FC236}">
              <a16:creationId xmlns:a16="http://schemas.microsoft.com/office/drawing/2014/main" id="{1955BBA9-FE0D-4A69-A556-7524706153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CA81E22-3F3E-49B2-AD5D-6CB640D7651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94" name="Text Box 1">
          <a:extLst>
            <a:ext uri="{FF2B5EF4-FFF2-40B4-BE49-F238E27FC236}">
              <a16:creationId xmlns:a16="http://schemas.microsoft.com/office/drawing/2014/main" id="{E21B8550-532B-43AF-AA06-FBFBF49DE4C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95" name="Text Box 1">
          <a:extLst>
            <a:ext uri="{FF2B5EF4-FFF2-40B4-BE49-F238E27FC236}">
              <a16:creationId xmlns:a16="http://schemas.microsoft.com/office/drawing/2014/main" id="{4D5E9BC1-B0BD-4A35-B32E-3A2DBADCBF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196" name="Text Box 1">
          <a:extLst>
            <a:ext uri="{FF2B5EF4-FFF2-40B4-BE49-F238E27FC236}">
              <a16:creationId xmlns:a16="http://schemas.microsoft.com/office/drawing/2014/main" id="{527F0362-2840-498E-A56D-3B6C6150FC1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197" name="Text Box 1">
          <a:extLst>
            <a:ext uri="{FF2B5EF4-FFF2-40B4-BE49-F238E27FC236}">
              <a16:creationId xmlns:a16="http://schemas.microsoft.com/office/drawing/2014/main" id="{2EED3FE7-AFC8-4F91-8BE6-353A87B807E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8" name="Text Box 1">
          <a:extLst>
            <a:ext uri="{FF2B5EF4-FFF2-40B4-BE49-F238E27FC236}">
              <a16:creationId xmlns:a16="http://schemas.microsoft.com/office/drawing/2014/main" id="{85672142-E698-431C-BFAF-7B6011CF60A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199" name="Text Box 1">
          <a:extLst>
            <a:ext uri="{FF2B5EF4-FFF2-40B4-BE49-F238E27FC236}">
              <a16:creationId xmlns:a16="http://schemas.microsoft.com/office/drawing/2014/main" id="{F1B544D1-B6D7-4FC7-BEF0-1A307B4E2D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0" name="Text Box 1">
          <a:extLst>
            <a:ext uri="{FF2B5EF4-FFF2-40B4-BE49-F238E27FC236}">
              <a16:creationId xmlns:a16="http://schemas.microsoft.com/office/drawing/2014/main" id="{FD9DACDA-1EA0-4126-B4D4-62B67D6487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1" name="Text Box 1">
          <a:extLst>
            <a:ext uri="{FF2B5EF4-FFF2-40B4-BE49-F238E27FC236}">
              <a16:creationId xmlns:a16="http://schemas.microsoft.com/office/drawing/2014/main" id="{B910C3E6-F213-462A-A158-C81316D87B8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02" name="Text Box 1">
          <a:extLst>
            <a:ext uri="{FF2B5EF4-FFF2-40B4-BE49-F238E27FC236}">
              <a16:creationId xmlns:a16="http://schemas.microsoft.com/office/drawing/2014/main" id="{176192EE-4740-4263-919E-DC1D5A3F97A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03" name="Text Box 1">
          <a:extLst>
            <a:ext uri="{FF2B5EF4-FFF2-40B4-BE49-F238E27FC236}">
              <a16:creationId xmlns:a16="http://schemas.microsoft.com/office/drawing/2014/main" id="{686732E1-ABE8-4897-B193-7DAA3F67ED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04" name="Text Box 1">
          <a:extLst>
            <a:ext uri="{FF2B5EF4-FFF2-40B4-BE49-F238E27FC236}">
              <a16:creationId xmlns:a16="http://schemas.microsoft.com/office/drawing/2014/main" id="{35AB3A01-6345-4AAA-BBE8-13C9D9036FF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05" name="Text Box 1">
          <a:extLst>
            <a:ext uri="{FF2B5EF4-FFF2-40B4-BE49-F238E27FC236}">
              <a16:creationId xmlns:a16="http://schemas.microsoft.com/office/drawing/2014/main" id="{A7CFC0BF-8C93-44D4-BE9B-1BE7FCE0FC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6" name="Text Box 1">
          <a:extLst>
            <a:ext uri="{FF2B5EF4-FFF2-40B4-BE49-F238E27FC236}">
              <a16:creationId xmlns:a16="http://schemas.microsoft.com/office/drawing/2014/main" id="{31D498EE-9ACF-44EA-8ACF-DB57C86BD77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7" name="Text Box 1">
          <a:extLst>
            <a:ext uri="{FF2B5EF4-FFF2-40B4-BE49-F238E27FC236}">
              <a16:creationId xmlns:a16="http://schemas.microsoft.com/office/drawing/2014/main" id="{9DC73B50-308F-4FCC-A860-36CB4F1D21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8" name="Text Box 1">
          <a:extLst>
            <a:ext uri="{FF2B5EF4-FFF2-40B4-BE49-F238E27FC236}">
              <a16:creationId xmlns:a16="http://schemas.microsoft.com/office/drawing/2014/main" id="{3B21354C-1A5B-4229-8496-B66430F5CE2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09" name="Text Box 1">
          <a:extLst>
            <a:ext uri="{FF2B5EF4-FFF2-40B4-BE49-F238E27FC236}">
              <a16:creationId xmlns:a16="http://schemas.microsoft.com/office/drawing/2014/main" id="{8F35CFFA-A5CA-483D-B633-207A034CA2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10" name="Text Box 1">
          <a:extLst>
            <a:ext uri="{FF2B5EF4-FFF2-40B4-BE49-F238E27FC236}">
              <a16:creationId xmlns:a16="http://schemas.microsoft.com/office/drawing/2014/main" id="{C70E83B9-4299-4DE3-9EF4-F64FDB44101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11" name="Text Box 1">
          <a:extLst>
            <a:ext uri="{FF2B5EF4-FFF2-40B4-BE49-F238E27FC236}">
              <a16:creationId xmlns:a16="http://schemas.microsoft.com/office/drawing/2014/main" id="{D84380A3-D1A1-45D0-B2FE-136182AB210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12" name="Text Box 1">
          <a:extLst>
            <a:ext uri="{FF2B5EF4-FFF2-40B4-BE49-F238E27FC236}">
              <a16:creationId xmlns:a16="http://schemas.microsoft.com/office/drawing/2014/main" id="{08B89E70-1DF4-4B1D-B786-BF8EA81A35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13" name="Text Box 1">
          <a:extLst>
            <a:ext uri="{FF2B5EF4-FFF2-40B4-BE49-F238E27FC236}">
              <a16:creationId xmlns:a16="http://schemas.microsoft.com/office/drawing/2014/main" id="{4C065ABA-E847-49E4-8905-877BE92AE18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14" name="Text Box 1">
          <a:extLst>
            <a:ext uri="{FF2B5EF4-FFF2-40B4-BE49-F238E27FC236}">
              <a16:creationId xmlns:a16="http://schemas.microsoft.com/office/drawing/2014/main" id="{DF902969-6D7D-4C48-9B57-3D56EC0FC5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15" name="Text Box 1">
          <a:extLst>
            <a:ext uri="{FF2B5EF4-FFF2-40B4-BE49-F238E27FC236}">
              <a16:creationId xmlns:a16="http://schemas.microsoft.com/office/drawing/2014/main" id="{740D950D-2C2C-4FDD-92B3-AD196391DE5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16" name="Text Box 1">
          <a:extLst>
            <a:ext uri="{FF2B5EF4-FFF2-40B4-BE49-F238E27FC236}">
              <a16:creationId xmlns:a16="http://schemas.microsoft.com/office/drawing/2014/main" id="{97DBC2AC-14E3-4200-AF26-6AC311248F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17" name="Text Box 1">
          <a:extLst>
            <a:ext uri="{FF2B5EF4-FFF2-40B4-BE49-F238E27FC236}">
              <a16:creationId xmlns:a16="http://schemas.microsoft.com/office/drawing/2014/main" id="{A0D1D66F-3F32-4990-9D95-019B0472DD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18" name="Text Box 1">
          <a:extLst>
            <a:ext uri="{FF2B5EF4-FFF2-40B4-BE49-F238E27FC236}">
              <a16:creationId xmlns:a16="http://schemas.microsoft.com/office/drawing/2014/main" id="{4EC1C9A1-8532-49B8-B8BE-072C7A9FC93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19" name="Text Box 1">
          <a:extLst>
            <a:ext uri="{FF2B5EF4-FFF2-40B4-BE49-F238E27FC236}">
              <a16:creationId xmlns:a16="http://schemas.microsoft.com/office/drawing/2014/main" id="{174B3E54-A2EA-43D8-844F-1226C6A57C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20" name="Text Box 1">
          <a:extLst>
            <a:ext uri="{FF2B5EF4-FFF2-40B4-BE49-F238E27FC236}">
              <a16:creationId xmlns:a16="http://schemas.microsoft.com/office/drawing/2014/main" id="{C76EC5E5-2B75-4AC6-A89F-7674ED47847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21" name="Text Box 1">
          <a:extLst>
            <a:ext uri="{FF2B5EF4-FFF2-40B4-BE49-F238E27FC236}">
              <a16:creationId xmlns:a16="http://schemas.microsoft.com/office/drawing/2014/main" id="{4482B6B8-92DF-4DF8-BC19-9D808DC5641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22" name="Text Box 1">
          <a:extLst>
            <a:ext uri="{FF2B5EF4-FFF2-40B4-BE49-F238E27FC236}">
              <a16:creationId xmlns:a16="http://schemas.microsoft.com/office/drawing/2014/main" id="{B2670164-C105-42C8-8A2B-966614C614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23" name="Text Box 1">
          <a:extLst>
            <a:ext uri="{FF2B5EF4-FFF2-40B4-BE49-F238E27FC236}">
              <a16:creationId xmlns:a16="http://schemas.microsoft.com/office/drawing/2014/main" id="{9C665F68-A099-41A6-9FA1-DFB36332725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24" name="Text Box 1">
          <a:extLst>
            <a:ext uri="{FF2B5EF4-FFF2-40B4-BE49-F238E27FC236}">
              <a16:creationId xmlns:a16="http://schemas.microsoft.com/office/drawing/2014/main" id="{0EB1EBD6-BCCA-4CBD-B45F-FC36F22BBC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25" name="Text Box 1">
          <a:extLst>
            <a:ext uri="{FF2B5EF4-FFF2-40B4-BE49-F238E27FC236}">
              <a16:creationId xmlns:a16="http://schemas.microsoft.com/office/drawing/2014/main" id="{C3EC8E8A-8A16-434F-BC02-6F82626555D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26" name="Text Box 1">
          <a:extLst>
            <a:ext uri="{FF2B5EF4-FFF2-40B4-BE49-F238E27FC236}">
              <a16:creationId xmlns:a16="http://schemas.microsoft.com/office/drawing/2014/main" id="{8348679A-0A4A-4C70-A22B-53DEC9964D6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27" name="Text Box 1">
          <a:extLst>
            <a:ext uri="{FF2B5EF4-FFF2-40B4-BE49-F238E27FC236}">
              <a16:creationId xmlns:a16="http://schemas.microsoft.com/office/drawing/2014/main" id="{1FD00327-A96E-49A8-8923-E75313DDD6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28" name="Text Box 1">
          <a:extLst>
            <a:ext uri="{FF2B5EF4-FFF2-40B4-BE49-F238E27FC236}">
              <a16:creationId xmlns:a16="http://schemas.microsoft.com/office/drawing/2014/main" id="{DEDA6BB6-38AD-4903-B306-FF992040BFA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29" name="Text Box 1">
          <a:extLst>
            <a:ext uri="{FF2B5EF4-FFF2-40B4-BE49-F238E27FC236}">
              <a16:creationId xmlns:a16="http://schemas.microsoft.com/office/drawing/2014/main" id="{036BBF60-274D-4BDD-9753-6A6AD611976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30" name="Text Box 1">
          <a:extLst>
            <a:ext uri="{FF2B5EF4-FFF2-40B4-BE49-F238E27FC236}">
              <a16:creationId xmlns:a16="http://schemas.microsoft.com/office/drawing/2014/main" id="{90F7A06B-8962-49BF-B809-77B14D9CFA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31" name="Text Box 1">
          <a:extLst>
            <a:ext uri="{FF2B5EF4-FFF2-40B4-BE49-F238E27FC236}">
              <a16:creationId xmlns:a16="http://schemas.microsoft.com/office/drawing/2014/main" id="{4D58D20E-74FE-4AB1-9E30-B993F5D2863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32" name="Text Box 1">
          <a:extLst>
            <a:ext uri="{FF2B5EF4-FFF2-40B4-BE49-F238E27FC236}">
              <a16:creationId xmlns:a16="http://schemas.microsoft.com/office/drawing/2014/main" id="{2F01B493-5500-486C-AA23-BF0103B2BD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33" name="Text Box 1">
          <a:extLst>
            <a:ext uri="{FF2B5EF4-FFF2-40B4-BE49-F238E27FC236}">
              <a16:creationId xmlns:a16="http://schemas.microsoft.com/office/drawing/2014/main" id="{3C8BDF44-4AD2-4DC1-A51A-3E251955F7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4" name="Text Box 1">
          <a:extLst>
            <a:ext uri="{FF2B5EF4-FFF2-40B4-BE49-F238E27FC236}">
              <a16:creationId xmlns:a16="http://schemas.microsoft.com/office/drawing/2014/main" id="{0430786E-6D39-4490-8EB3-3C65D21980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5" name="Text Box 1">
          <a:extLst>
            <a:ext uri="{FF2B5EF4-FFF2-40B4-BE49-F238E27FC236}">
              <a16:creationId xmlns:a16="http://schemas.microsoft.com/office/drawing/2014/main" id="{A1997D24-874F-41C6-815D-7EAE5B0368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6" name="Text Box 1">
          <a:extLst>
            <a:ext uri="{FF2B5EF4-FFF2-40B4-BE49-F238E27FC236}">
              <a16:creationId xmlns:a16="http://schemas.microsoft.com/office/drawing/2014/main" id="{9D22B143-27CD-4DC4-9444-C47801AF2FB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7" name="Text Box 1">
          <a:extLst>
            <a:ext uri="{FF2B5EF4-FFF2-40B4-BE49-F238E27FC236}">
              <a16:creationId xmlns:a16="http://schemas.microsoft.com/office/drawing/2014/main" id="{89447D74-E224-4268-ABBC-A3B4B79AADF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8" name="Text Box 1">
          <a:extLst>
            <a:ext uri="{FF2B5EF4-FFF2-40B4-BE49-F238E27FC236}">
              <a16:creationId xmlns:a16="http://schemas.microsoft.com/office/drawing/2014/main" id="{085308A5-880F-433D-987F-93B437FE44E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39" name="Text Box 1">
          <a:extLst>
            <a:ext uri="{FF2B5EF4-FFF2-40B4-BE49-F238E27FC236}">
              <a16:creationId xmlns:a16="http://schemas.microsoft.com/office/drawing/2014/main" id="{73FFBB6D-9FAF-4F04-A8E1-8C264FB48E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0" name="Text Box 1">
          <a:extLst>
            <a:ext uri="{FF2B5EF4-FFF2-40B4-BE49-F238E27FC236}">
              <a16:creationId xmlns:a16="http://schemas.microsoft.com/office/drawing/2014/main" id="{9BE80EA6-1661-4AB3-8453-333D7B856E3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1" name="Text Box 1">
          <a:extLst>
            <a:ext uri="{FF2B5EF4-FFF2-40B4-BE49-F238E27FC236}">
              <a16:creationId xmlns:a16="http://schemas.microsoft.com/office/drawing/2014/main" id="{833A7C4C-2FC1-4F07-84D4-923979435A3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2" name="Text Box 1">
          <a:extLst>
            <a:ext uri="{FF2B5EF4-FFF2-40B4-BE49-F238E27FC236}">
              <a16:creationId xmlns:a16="http://schemas.microsoft.com/office/drawing/2014/main" id="{1CC3B468-3F3E-4F84-8743-D489624AC82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3" name="Text Box 1">
          <a:extLst>
            <a:ext uri="{FF2B5EF4-FFF2-40B4-BE49-F238E27FC236}">
              <a16:creationId xmlns:a16="http://schemas.microsoft.com/office/drawing/2014/main" id="{C3BED7DC-6CA8-4F08-A5AA-33165349232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4" name="Text Box 1">
          <a:extLst>
            <a:ext uri="{FF2B5EF4-FFF2-40B4-BE49-F238E27FC236}">
              <a16:creationId xmlns:a16="http://schemas.microsoft.com/office/drawing/2014/main" id="{E6078106-44A8-47AB-B781-FF31C2D18F3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5" name="Text Box 1">
          <a:extLst>
            <a:ext uri="{FF2B5EF4-FFF2-40B4-BE49-F238E27FC236}">
              <a16:creationId xmlns:a16="http://schemas.microsoft.com/office/drawing/2014/main" id="{8B584736-D764-4DB9-862B-1BB4714557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6" name="Text Box 1">
          <a:extLst>
            <a:ext uri="{FF2B5EF4-FFF2-40B4-BE49-F238E27FC236}">
              <a16:creationId xmlns:a16="http://schemas.microsoft.com/office/drawing/2014/main" id="{3C3AA66C-9262-4A48-B899-AC425B6D825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7" name="Text Box 1">
          <a:extLst>
            <a:ext uri="{FF2B5EF4-FFF2-40B4-BE49-F238E27FC236}">
              <a16:creationId xmlns:a16="http://schemas.microsoft.com/office/drawing/2014/main" id="{85A2D14A-D29C-44A4-B797-F118515305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8" name="Text Box 1">
          <a:extLst>
            <a:ext uri="{FF2B5EF4-FFF2-40B4-BE49-F238E27FC236}">
              <a16:creationId xmlns:a16="http://schemas.microsoft.com/office/drawing/2014/main" id="{5BA4A20A-3F16-4649-9605-83336282364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249" name="Text Box 1">
          <a:extLst>
            <a:ext uri="{FF2B5EF4-FFF2-40B4-BE49-F238E27FC236}">
              <a16:creationId xmlns:a16="http://schemas.microsoft.com/office/drawing/2014/main" id="{77C5C089-317F-46DA-9E2B-18F2B589F0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50" name="Text Box 1">
          <a:extLst>
            <a:ext uri="{FF2B5EF4-FFF2-40B4-BE49-F238E27FC236}">
              <a16:creationId xmlns:a16="http://schemas.microsoft.com/office/drawing/2014/main" id="{40A2D9F8-7C51-4216-A0ED-F3BC6773EF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51" name="Text Box 1">
          <a:extLst>
            <a:ext uri="{FF2B5EF4-FFF2-40B4-BE49-F238E27FC236}">
              <a16:creationId xmlns:a16="http://schemas.microsoft.com/office/drawing/2014/main" id="{7B6D24E8-BFD9-463C-9593-A36B93FF0EC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52" name="Text Box 1">
          <a:extLst>
            <a:ext uri="{FF2B5EF4-FFF2-40B4-BE49-F238E27FC236}">
              <a16:creationId xmlns:a16="http://schemas.microsoft.com/office/drawing/2014/main" id="{E4F98CEE-741A-40CD-9881-99DC6B498E5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53" name="Text Box 1">
          <a:extLst>
            <a:ext uri="{FF2B5EF4-FFF2-40B4-BE49-F238E27FC236}">
              <a16:creationId xmlns:a16="http://schemas.microsoft.com/office/drawing/2014/main" id="{E48D8839-6F53-4642-B8EF-B09E88AACE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54" name="Text Box 1">
          <a:extLst>
            <a:ext uri="{FF2B5EF4-FFF2-40B4-BE49-F238E27FC236}">
              <a16:creationId xmlns:a16="http://schemas.microsoft.com/office/drawing/2014/main" id="{52C0AA1F-9D43-4725-A84A-0C06C9DE18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55" name="Text Box 1">
          <a:extLst>
            <a:ext uri="{FF2B5EF4-FFF2-40B4-BE49-F238E27FC236}">
              <a16:creationId xmlns:a16="http://schemas.microsoft.com/office/drawing/2014/main" id="{FD1BB065-FF00-4C47-97E3-8058F3086A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56" name="Text Box 1">
          <a:extLst>
            <a:ext uri="{FF2B5EF4-FFF2-40B4-BE49-F238E27FC236}">
              <a16:creationId xmlns:a16="http://schemas.microsoft.com/office/drawing/2014/main" id="{9FD59E43-A93A-44E7-A68E-27457E8B7B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57" name="Text Box 1">
          <a:extLst>
            <a:ext uri="{FF2B5EF4-FFF2-40B4-BE49-F238E27FC236}">
              <a16:creationId xmlns:a16="http://schemas.microsoft.com/office/drawing/2014/main" id="{83E55420-15B3-4B75-9D59-E183C35FFB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58" name="Text Box 1">
          <a:extLst>
            <a:ext uri="{FF2B5EF4-FFF2-40B4-BE49-F238E27FC236}">
              <a16:creationId xmlns:a16="http://schemas.microsoft.com/office/drawing/2014/main" id="{06BA8D43-E15A-4770-9017-36AF3C761E1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59" name="Text Box 1">
          <a:extLst>
            <a:ext uri="{FF2B5EF4-FFF2-40B4-BE49-F238E27FC236}">
              <a16:creationId xmlns:a16="http://schemas.microsoft.com/office/drawing/2014/main" id="{2D7AAABA-AF4C-44E1-B4DE-942970A0C6A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60" name="Text Box 1">
          <a:extLst>
            <a:ext uri="{FF2B5EF4-FFF2-40B4-BE49-F238E27FC236}">
              <a16:creationId xmlns:a16="http://schemas.microsoft.com/office/drawing/2014/main" id="{A171686C-580F-4E42-919F-B7B8D906024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61" name="Text Box 1">
          <a:extLst>
            <a:ext uri="{FF2B5EF4-FFF2-40B4-BE49-F238E27FC236}">
              <a16:creationId xmlns:a16="http://schemas.microsoft.com/office/drawing/2014/main" id="{F1515AA2-4F2E-4F1F-8046-DB78750B9B3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62" name="Text Box 1">
          <a:extLst>
            <a:ext uri="{FF2B5EF4-FFF2-40B4-BE49-F238E27FC236}">
              <a16:creationId xmlns:a16="http://schemas.microsoft.com/office/drawing/2014/main" id="{258F2826-D581-4DAA-B65E-FDE1D40415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63" name="Text Box 1">
          <a:extLst>
            <a:ext uri="{FF2B5EF4-FFF2-40B4-BE49-F238E27FC236}">
              <a16:creationId xmlns:a16="http://schemas.microsoft.com/office/drawing/2014/main" id="{A917D97E-FF94-465A-8B91-EC68B265FA3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64" name="Text Box 1">
          <a:extLst>
            <a:ext uri="{FF2B5EF4-FFF2-40B4-BE49-F238E27FC236}">
              <a16:creationId xmlns:a16="http://schemas.microsoft.com/office/drawing/2014/main" id="{18372496-8F34-488C-8927-AA3F5FC11A3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65" name="Text Box 1">
          <a:extLst>
            <a:ext uri="{FF2B5EF4-FFF2-40B4-BE49-F238E27FC236}">
              <a16:creationId xmlns:a16="http://schemas.microsoft.com/office/drawing/2014/main" id="{B3C80BBE-6F88-4834-894F-8657C47CD26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66" name="Text Box 1">
          <a:extLst>
            <a:ext uri="{FF2B5EF4-FFF2-40B4-BE49-F238E27FC236}">
              <a16:creationId xmlns:a16="http://schemas.microsoft.com/office/drawing/2014/main" id="{E2A0F54A-FA35-471F-83B4-36CE5B4395A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67" name="Text Box 1">
          <a:extLst>
            <a:ext uri="{FF2B5EF4-FFF2-40B4-BE49-F238E27FC236}">
              <a16:creationId xmlns:a16="http://schemas.microsoft.com/office/drawing/2014/main" id="{F8C6D218-45D0-40A0-8CE7-2F4DF267DA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68" name="Text Box 1">
          <a:extLst>
            <a:ext uri="{FF2B5EF4-FFF2-40B4-BE49-F238E27FC236}">
              <a16:creationId xmlns:a16="http://schemas.microsoft.com/office/drawing/2014/main" id="{33BBF928-316B-4186-B29F-78C5B34D46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69" name="Text Box 1">
          <a:extLst>
            <a:ext uri="{FF2B5EF4-FFF2-40B4-BE49-F238E27FC236}">
              <a16:creationId xmlns:a16="http://schemas.microsoft.com/office/drawing/2014/main" id="{87199506-E1D7-4B74-960E-33FC5B74D29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0" name="Text Box 1">
          <a:extLst>
            <a:ext uri="{FF2B5EF4-FFF2-40B4-BE49-F238E27FC236}">
              <a16:creationId xmlns:a16="http://schemas.microsoft.com/office/drawing/2014/main" id="{1D9BED0F-E439-4C9D-A1F7-B2CCDC72297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1" name="Text Box 1">
          <a:extLst>
            <a:ext uri="{FF2B5EF4-FFF2-40B4-BE49-F238E27FC236}">
              <a16:creationId xmlns:a16="http://schemas.microsoft.com/office/drawing/2014/main" id="{5A064146-A249-4566-9E13-62D291AFFB8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2" name="Text Box 1">
          <a:extLst>
            <a:ext uri="{FF2B5EF4-FFF2-40B4-BE49-F238E27FC236}">
              <a16:creationId xmlns:a16="http://schemas.microsoft.com/office/drawing/2014/main" id="{FECFE3F2-CAA8-4AD8-B181-4F2B22090D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3" name="Text Box 1">
          <a:extLst>
            <a:ext uri="{FF2B5EF4-FFF2-40B4-BE49-F238E27FC236}">
              <a16:creationId xmlns:a16="http://schemas.microsoft.com/office/drawing/2014/main" id="{5F13025A-6489-4B76-BC38-7881F2BBA0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74" name="Text Box 1">
          <a:extLst>
            <a:ext uri="{FF2B5EF4-FFF2-40B4-BE49-F238E27FC236}">
              <a16:creationId xmlns:a16="http://schemas.microsoft.com/office/drawing/2014/main" id="{3820B235-5059-43C0-87EA-88B0FACE24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75" name="Text Box 1">
          <a:extLst>
            <a:ext uri="{FF2B5EF4-FFF2-40B4-BE49-F238E27FC236}">
              <a16:creationId xmlns:a16="http://schemas.microsoft.com/office/drawing/2014/main" id="{877651BB-68B4-4EB3-BF2F-F3352F2D9C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76" name="Text Box 1">
          <a:extLst>
            <a:ext uri="{FF2B5EF4-FFF2-40B4-BE49-F238E27FC236}">
              <a16:creationId xmlns:a16="http://schemas.microsoft.com/office/drawing/2014/main" id="{8717F478-AAF6-47C4-8331-E7842BDBE0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77" name="Text Box 1">
          <a:extLst>
            <a:ext uri="{FF2B5EF4-FFF2-40B4-BE49-F238E27FC236}">
              <a16:creationId xmlns:a16="http://schemas.microsoft.com/office/drawing/2014/main" id="{F75D534B-DD44-4141-8CFF-DAF83EE0255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8" name="Text Box 1">
          <a:extLst>
            <a:ext uri="{FF2B5EF4-FFF2-40B4-BE49-F238E27FC236}">
              <a16:creationId xmlns:a16="http://schemas.microsoft.com/office/drawing/2014/main" id="{A0FCA0F9-6888-4FEB-BF84-F8B40534B2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79" name="Text Box 1">
          <a:extLst>
            <a:ext uri="{FF2B5EF4-FFF2-40B4-BE49-F238E27FC236}">
              <a16:creationId xmlns:a16="http://schemas.microsoft.com/office/drawing/2014/main" id="{C06534EC-E19B-4CDF-918F-595FB3D9D6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0" name="Text Box 1">
          <a:extLst>
            <a:ext uri="{FF2B5EF4-FFF2-40B4-BE49-F238E27FC236}">
              <a16:creationId xmlns:a16="http://schemas.microsoft.com/office/drawing/2014/main" id="{EFB9ADE0-7893-4AFC-8494-BE11C90629A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1" name="Text Box 1">
          <a:extLst>
            <a:ext uri="{FF2B5EF4-FFF2-40B4-BE49-F238E27FC236}">
              <a16:creationId xmlns:a16="http://schemas.microsoft.com/office/drawing/2014/main" id="{E54DB403-8F2E-4C7A-BF54-70AC0710510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82" name="Text Box 1">
          <a:extLst>
            <a:ext uri="{FF2B5EF4-FFF2-40B4-BE49-F238E27FC236}">
              <a16:creationId xmlns:a16="http://schemas.microsoft.com/office/drawing/2014/main" id="{E2D3DE40-CA98-4A20-BCC0-71C5888E3AE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83" name="Text Box 1">
          <a:extLst>
            <a:ext uri="{FF2B5EF4-FFF2-40B4-BE49-F238E27FC236}">
              <a16:creationId xmlns:a16="http://schemas.microsoft.com/office/drawing/2014/main" id="{4724ABDC-B399-4405-BAC4-878D2104A80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84" name="Text Box 1">
          <a:extLst>
            <a:ext uri="{FF2B5EF4-FFF2-40B4-BE49-F238E27FC236}">
              <a16:creationId xmlns:a16="http://schemas.microsoft.com/office/drawing/2014/main" id="{DBF7F132-F1F8-4598-AE7B-451A97D049E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85" name="Text Box 1">
          <a:extLst>
            <a:ext uri="{FF2B5EF4-FFF2-40B4-BE49-F238E27FC236}">
              <a16:creationId xmlns:a16="http://schemas.microsoft.com/office/drawing/2014/main" id="{152D0D71-4F44-41C3-9D39-F91744068B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6" name="Text Box 1">
          <a:extLst>
            <a:ext uri="{FF2B5EF4-FFF2-40B4-BE49-F238E27FC236}">
              <a16:creationId xmlns:a16="http://schemas.microsoft.com/office/drawing/2014/main" id="{FD3FC0F6-64FD-4E47-B2C4-ABEFB439B0B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7" name="Text Box 1">
          <a:extLst>
            <a:ext uri="{FF2B5EF4-FFF2-40B4-BE49-F238E27FC236}">
              <a16:creationId xmlns:a16="http://schemas.microsoft.com/office/drawing/2014/main" id="{8B872621-DAB5-499A-9D73-64BA6CDE339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8" name="Text Box 1">
          <a:extLst>
            <a:ext uri="{FF2B5EF4-FFF2-40B4-BE49-F238E27FC236}">
              <a16:creationId xmlns:a16="http://schemas.microsoft.com/office/drawing/2014/main" id="{F089663E-8BBC-4F84-B522-16722767678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89" name="Text Box 1">
          <a:extLst>
            <a:ext uri="{FF2B5EF4-FFF2-40B4-BE49-F238E27FC236}">
              <a16:creationId xmlns:a16="http://schemas.microsoft.com/office/drawing/2014/main" id="{2A8EDE32-361C-483B-A4B4-AA939BEF512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90" name="Text Box 1">
          <a:extLst>
            <a:ext uri="{FF2B5EF4-FFF2-40B4-BE49-F238E27FC236}">
              <a16:creationId xmlns:a16="http://schemas.microsoft.com/office/drawing/2014/main" id="{0C2FD6CC-3D5E-49A5-B7A3-9BD49087617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91" name="Text Box 1">
          <a:extLst>
            <a:ext uri="{FF2B5EF4-FFF2-40B4-BE49-F238E27FC236}">
              <a16:creationId xmlns:a16="http://schemas.microsoft.com/office/drawing/2014/main" id="{0C517A4C-7298-42A5-859C-ECA53CE7DDD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92" name="Text Box 1">
          <a:extLst>
            <a:ext uri="{FF2B5EF4-FFF2-40B4-BE49-F238E27FC236}">
              <a16:creationId xmlns:a16="http://schemas.microsoft.com/office/drawing/2014/main" id="{6F96F8E6-41E4-42F4-946B-E2885E854B1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293" name="Text Box 1">
          <a:extLst>
            <a:ext uri="{FF2B5EF4-FFF2-40B4-BE49-F238E27FC236}">
              <a16:creationId xmlns:a16="http://schemas.microsoft.com/office/drawing/2014/main" id="{C05B76DA-227D-45A4-8BCE-112B76905E8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94" name="Text Box 1">
          <a:extLst>
            <a:ext uri="{FF2B5EF4-FFF2-40B4-BE49-F238E27FC236}">
              <a16:creationId xmlns:a16="http://schemas.microsoft.com/office/drawing/2014/main" id="{079D6F2A-041B-4CF4-86E0-761CCE43E7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95" name="Text Box 1">
          <a:extLst>
            <a:ext uri="{FF2B5EF4-FFF2-40B4-BE49-F238E27FC236}">
              <a16:creationId xmlns:a16="http://schemas.microsoft.com/office/drawing/2014/main" id="{5CE75D25-E950-4831-8B47-E8A6A4868D5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96" name="Text Box 1">
          <a:extLst>
            <a:ext uri="{FF2B5EF4-FFF2-40B4-BE49-F238E27FC236}">
              <a16:creationId xmlns:a16="http://schemas.microsoft.com/office/drawing/2014/main" id="{74B921ED-5628-487B-9216-C7D5660A04E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297" name="Text Box 1">
          <a:extLst>
            <a:ext uri="{FF2B5EF4-FFF2-40B4-BE49-F238E27FC236}">
              <a16:creationId xmlns:a16="http://schemas.microsoft.com/office/drawing/2014/main" id="{6730712A-3235-487E-9F8C-EAF3A5CFF8A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298" name="Text Box 1">
          <a:extLst>
            <a:ext uri="{FF2B5EF4-FFF2-40B4-BE49-F238E27FC236}">
              <a16:creationId xmlns:a16="http://schemas.microsoft.com/office/drawing/2014/main" id="{15E021A7-CF3A-4988-ABB7-5D60DC81759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299" name="Text Box 1">
          <a:extLst>
            <a:ext uri="{FF2B5EF4-FFF2-40B4-BE49-F238E27FC236}">
              <a16:creationId xmlns:a16="http://schemas.microsoft.com/office/drawing/2014/main" id="{CD5766F5-C2D5-402A-989B-F7F085CCAD9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00" name="Text Box 1">
          <a:extLst>
            <a:ext uri="{FF2B5EF4-FFF2-40B4-BE49-F238E27FC236}">
              <a16:creationId xmlns:a16="http://schemas.microsoft.com/office/drawing/2014/main" id="{9CDD46C8-86B0-475F-BAE0-4010BB856A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01" name="Text Box 1">
          <a:extLst>
            <a:ext uri="{FF2B5EF4-FFF2-40B4-BE49-F238E27FC236}">
              <a16:creationId xmlns:a16="http://schemas.microsoft.com/office/drawing/2014/main" id="{69F6E653-9E9F-4431-9FCE-9667F7B98BD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02" name="Text Box 1">
          <a:extLst>
            <a:ext uri="{FF2B5EF4-FFF2-40B4-BE49-F238E27FC236}">
              <a16:creationId xmlns:a16="http://schemas.microsoft.com/office/drawing/2014/main" id="{F13CEEC0-03AE-4496-BA1C-6572D2BC98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03" name="Text Box 1">
          <a:extLst>
            <a:ext uri="{FF2B5EF4-FFF2-40B4-BE49-F238E27FC236}">
              <a16:creationId xmlns:a16="http://schemas.microsoft.com/office/drawing/2014/main" id="{67F1E594-3DD6-4EE1-936F-D8DB78A5DB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04" name="Text Box 1">
          <a:extLst>
            <a:ext uri="{FF2B5EF4-FFF2-40B4-BE49-F238E27FC236}">
              <a16:creationId xmlns:a16="http://schemas.microsoft.com/office/drawing/2014/main" id="{8643CF13-026C-41A2-B37F-5906CD7E68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05" name="Text Box 1">
          <a:extLst>
            <a:ext uri="{FF2B5EF4-FFF2-40B4-BE49-F238E27FC236}">
              <a16:creationId xmlns:a16="http://schemas.microsoft.com/office/drawing/2014/main" id="{154C11BF-3894-43C8-9284-DD2041FF6D5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06" name="Text Box 1">
          <a:extLst>
            <a:ext uri="{FF2B5EF4-FFF2-40B4-BE49-F238E27FC236}">
              <a16:creationId xmlns:a16="http://schemas.microsoft.com/office/drawing/2014/main" id="{C09DEDD8-8988-4128-B6BF-A7B58E0E0A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07" name="Text Box 1">
          <a:extLst>
            <a:ext uri="{FF2B5EF4-FFF2-40B4-BE49-F238E27FC236}">
              <a16:creationId xmlns:a16="http://schemas.microsoft.com/office/drawing/2014/main" id="{88451B09-431E-49F0-84CF-B5ACC63F35F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08" name="Text Box 1">
          <a:extLst>
            <a:ext uri="{FF2B5EF4-FFF2-40B4-BE49-F238E27FC236}">
              <a16:creationId xmlns:a16="http://schemas.microsoft.com/office/drawing/2014/main" id="{48EE15BA-FAD9-49F5-9156-3EF2317E16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09" name="Text Box 1">
          <a:extLst>
            <a:ext uri="{FF2B5EF4-FFF2-40B4-BE49-F238E27FC236}">
              <a16:creationId xmlns:a16="http://schemas.microsoft.com/office/drawing/2014/main" id="{621E630F-5920-4807-A398-71056305115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0" name="Text Box 1">
          <a:extLst>
            <a:ext uri="{FF2B5EF4-FFF2-40B4-BE49-F238E27FC236}">
              <a16:creationId xmlns:a16="http://schemas.microsoft.com/office/drawing/2014/main" id="{653BF041-B990-4359-8AF0-86AC686549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1" name="Text Box 1">
          <a:extLst>
            <a:ext uri="{FF2B5EF4-FFF2-40B4-BE49-F238E27FC236}">
              <a16:creationId xmlns:a16="http://schemas.microsoft.com/office/drawing/2014/main" id="{57889D1B-8F1D-4AC8-BF1A-703F10E908D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2" name="Text Box 1">
          <a:extLst>
            <a:ext uri="{FF2B5EF4-FFF2-40B4-BE49-F238E27FC236}">
              <a16:creationId xmlns:a16="http://schemas.microsoft.com/office/drawing/2014/main" id="{8D782C7B-7BA7-4D2C-9E0E-CC68F3E0731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3" name="Text Box 1">
          <a:extLst>
            <a:ext uri="{FF2B5EF4-FFF2-40B4-BE49-F238E27FC236}">
              <a16:creationId xmlns:a16="http://schemas.microsoft.com/office/drawing/2014/main" id="{B99A9F47-1C87-4702-A628-B2D8BB251F0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14" name="Text Box 1">
          <a:extLst>
            <a:ext uri="{FF2B5EF4-FFF2-40B4-BE49-F238E27FC236}">
              <a16:creationId xmlns:a16="http://schemas.microsoft.com/office/drawing/2014/main" id="{F11BE6F3-A291-4CB3-B536-8EBA7DD1CC4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15" name="Text Box 1">
          <a:extLst>
            <a:ext uri="{FF2B5EF4-FFF2-40B4-BE49-F238E27FC236}">
              <a16:creationId xmlns:a16="http://schemas.microsoft.com/office/drawing/2014/main" id="{DBE6FEC8-57F7-4C41-95D8-F027664ED6C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16" name="Text Box 1">
          <a:extLst>
            <a:ext uri="{FF2B5EF4-FFF2-40B4-BE49-F238E27FC236}">
              <a16:creationId xmlns:a16="http://schemas.microsoft.com/office/drawing/2014/main" id="{23925669-CDA3-4E9C-BC25-01E9015734A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17" name="Text Box 1">
          <a:extLst>
            <a:ext uri="{FF2B5EF4-FFF2-40B4-BE49-F238E27FC236}">
              <a16:creationId xmlns:a16="http://schemas.microsoft.com/office/drawing/2014/main" id="{439E7243-ABFC-46DF-9FF6-F966E8E9166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8" name="Text Box 1">
          <a:extLst>
            <a:ext uri="{FF2B5EF4-FFF2-40B4-BE49-F238E27FC236}">
              <a16:creationId xmlns:a16="http://schemas.microsoft.com/office/drawing/2014/main" id="{6A857D78-5204-4DE7-968F-48A24F417B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19" name="Text Box 1">
          <a:extLst>
            <a:ext uri="{FF2B5EF4-FFF2-40B4-BE49-F238E27FC236}">
              <a16:creationId xmlns:a16="http://schemas.microsoft.com/office/drawing/2014/main" id="{49EF47DF-9AE6-4D22-9C27-2B93FD481D7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20" name="Text Box 1">
          <a:extLst>
            <a:ext uri="{FF2B5EF4-FFF2-40B4-BE49-F238E27FC236}">
              <a16:creationId xmlns:a16="http://schemas.microsoft.com/office/drawing/2014/main" id="{14A037FF-3B5C-492F-95C7-5AC36FACBD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21" name="Text Box 1">
          <a:extLst>
            <a:ext uri="{FF2B5EF4-FFF2-40B4-BE49-F238E27FC236}">
              <a16:creationId xmlns:a16="http://schemas.microsoft.com/office/drawing/2014/main" id="{980792E1-3E84-4B0E-B1B3-1B34043D76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2" name="Text Box 1">
          <a:extLst>
            <a:ext uri="{FF2B5EF4-FFF2-40B4-BE49-F238E27FC236}">
              <a16:creationId xmlns:a16="http://schemas.microsoft.com/office/drawing/2014/main" id="{88300133-B6D4-40CF-96F9-67839AED2C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3" name="Text Box 1">
          <a:extLst>
            <a:ext uri="{FF2B5EF4-FFF2-40B4-BE49-F238E27FC236}">
              <a16:creationId xmlns:a16="http://schemas.microsoft.com/office/drawing/2014/main" id="{8829500A-8A32-4B6F-97FA-67DDEFDE69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4" name="Text Box 1">
          <a:extLst>
            <a:ext uri="{FF2B5EF4-FFF2-40B4-BE49-F238E27FC236}">
              <a16:creationId xmlns:a16="http://schemas.microsoft.com/office/drawing/2014/main" id="{08B5CDF1-E0EC-4141-8A4A-B49B395ED20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5" name="Text Box 1">
          <a:extLst>
            <a:ext uri="{FF2B5EF4-FFF2-40B4-BE49-F238E27FC236}">
              <a16:creationId xmlns:a16="http://schemas.microsoft.com/office/drawing/2014/main" id="{AB8BFC8F-1C05-49CA-B0BA-ED462E1181B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6" name="Text Box 1">
          <a:extLst>
            <a:ext uri="{FF2B5EF4-FFF2-40B4-BE49-F238E27FC236}">
              <a16:creationId xmlns:a16="http://schemas.microsoft.com/office/drawing/2014/main" id="{EA579F13-BA19-4EDC-87E4-C48FF5909BB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7" name="Text Box 1">
          <a:extLst>
            <a:ext uri="{FF2B5EF4-FFF2-40B4-BE49-F238E27FC236}">
              <a16:creationId xmlns:a16="http://schemas.microsoft.com/office/drawing/2014/main" id="{78E93E12-AE7D-4480-B2AE-584247DBCFC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8" name="Text Box 1">
          <a:extLst>
            <a:ext uri="{FF2B5EF4-FFF2-40B4-BE49-F238E27FC236}">
              <a16:creationId xmlns:a16="http://schemas.microsoft.com/office/drawing/2014/main" id="{E170D286-4524-4414-BD67-B892BCFF0F8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29" name="Text Box 1">
          <a:extLst>
            <a:ext uri="{FF2B5EF4-FFF2-40B4-BE49-F238E27FC236}">
              <a16:creationId xmlns:a16="http://schemas.microsoft.com/office/drawing/2014/main" id="{2E7CC8A4-CF70-4450-A036-F689691AB46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0" name="Text Box 1">
          <a:extLst>
            <a:ext uri="{FF2B5EF4-FFF2-40B4-BE49-F238E27FC236}">
              <a16:creationId xmlns:a16="http://schemas.microsoft.com/office/drawing/2014/main" id="{C34004A9-65C0-4EF5-91D3-7030E7F73A0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1" name="Text Box 1">
          <a:extLst>
            <a:ext uri="{FF2B5EF4-FFF2-40B4-BE49-F238E27FC236}">
              <a16:creationId xmlns:a16="http://schemas.microsoft.com/office/drawing/2014/main" id="{36DF819B-97C0-4343-AC61-F37E9626A1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2" name="Text Box 1">
          <a:extLst>
            <a:ext uri="{FF2B5EF4-FFF2-40B4-BE49-F238E27FC236}">
              <a16:creationId xmlns:a16="http://schemas.microsoft.com/office/drawing/2014/main" id="{E4224745-53BC-4885-BF40-C620D7F50F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3" name="Text Box 1">
          <a:extLst>
            <a:ext uri="{FF2B5EF4-FFF2-40B4-BE49-F238E27FC236}">
              <a16:creationId xmlns:a16="http://schemas.microsoft.com/office/drawing/2014/main" id="{E6C7C600-3CF6-433A-B0F3-E1BB1293A4D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4" name="Text Box 1">
          <a:extLst>
            <a:ext uri="{FF2B5EF4-FFF2-40B4-BE49-F238E27FC236}">
              <a16:creationId xmlns:a16="http://schemas.microsoft.com/office/drawing/2014/main" id="{FDB2AEFC-C72E-4950-9063-CC687D6F62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5" name="Text Box 1">
          <a:extLst>
            <a:ext uri="{FF2B5EF4-FFF2-40B4-BE49-F238E27FC236}">
              <a16:creationId xmlns:a16="http://schemas.microsoft.com/office/drawing/2014/main" id="{522E854A-608E-4EAB-8687-5D0B7E5375D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6" name="Text Box 1">
          <a:extLst>
            <a:ext uri="{FF2B5EF4-FFF2-40B4-BE49-F238E27FC236}">
              <a16:creationId xmlns:a16="http://schemas.microsoft.com/office/drawing/2014/main" id="{E34141D4-9440-4B87-88F1-75C1E275D07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337" name="Text Box 1">
          <a:extLst>
            <a:ext uri="{FF2B5EF4-FFF2-40B4-BE49-F238E27FC236}">
              <a16:creationId xmlns:a16="http://schemas.microsoft.com/office/drawing/2014/main" id="{DD8FEC60-855C-4BFE-9063-C683124C53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38" name="Text Box 1">
          <a:extLst>
            <a:ext uri="{FF2B5EF4-FFF2-40B4-BE49-F238E27FC236}">
              <a16:creationId xmlns:a16="http://schemas.microsoft.com/office/drawing/2014/main" id="{CCBEC59C-A32D-43FD-9FA6-7C4FB230FD8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39" name="Text Box 1">
          <a:extLst>
            <a:ext uri="{FF2B5EF4-FFF2-40B4-BE49-F238E27FC236}">
              <a16:creationId xmlns:a16="http://schemas.microsoft.com/office/drawing/2014/main" id="{D737390D-BEF7-4658-AD41-8BA7DB9D24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40" name="Text Box 1">
          <a:extLst>
            <a:ext uri="{FF2B5EF4-FFF2-40B4-BE49-F238E27FC236}">
              <a16:creationId xmlns:a16="http://schemas.microsoft.com/office/drawing/2014/main" id="{511E0F8E-45DB-47D3-BD4F-F03786EEF36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41" name="Text Box 1">
          <a:extLst>
            <a:ext uri="{FF2B5EF4-FFF2-40B4-BE49-F238E27FC236}">
              <a16:creationId xmlns:a16="http://schemas.microsoft.com/office/drawing/2014/main" id="{0D78FBBF-D455-4A69-8757-4AAFFC0CFEA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42" name="Text Box 1">
          <a:extLst>
            <a:ext uri="{FF2B5EF4-FFF2-40B4-BE49-F238E27FC236}">
              <a16:creationId xmlns:a16="http://schemas.microsoft.com/office/drawing/2014/main" id="{33F7A445-B5DE-4E3D-B931-CF7D27F6AE3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43" name="Text Box 1">
          <a:extLst>
            <a:ext uri="{FF2B5EF4-FFF2-40B4-BE49-F238E27FC236}">
              <a16:creationId xmlns:a16="http://schemas.microsoft.com/office/drawing/2014/main" id="{558A0920-F343-4908-B380-5537C20D9C7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44" name="Text Box 1">
          <a:extLst>
            <a:ext uri="{FF2B5EF4-FFF2-40B4-BE49-F238E27FC236}">
              <a16:creationId xmlns:a16="http://schemas.microsoft.com/office/drawing/2014/main" id="{017C72C8-4E04-4BB6-A7B4-4904963F20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45" name="Text Box 1">
          <a:extLst>
            <a:ext uri="{FF2B5EF4-FFF2-40B4-BE49-F238E27FC236}">
              <a16:creationId xmlns:a16="http://schemas.microsoft.com/office/drawing/2014/main" id="{787C9557-EEC3-4323-93A4-CE5E4681AD1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46" name="Text Box 1">
          <a:extLst>
            <a:ext uri="{FF2B5EF4-FFF2-40B4-BE49-F238E27FC236}">
              <a16:creationId xmlns:a16="http://schemas.microsoft.com/office/drawing/2014/main" id="{A14DCF11-C718-4E2F-B171-A82EB798F4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47" name="Text Box 1">
          <a:extLst>
            <a:ext uri="{FF2B5EF4-FFF2-40B4-BE49-F238E27FC236}">
              <a16:creationId xmlns:a16="http://schemas.microsoft.com/office/drawing/2014/main" id="{ED40F7FD-A731-423B-96A1-B0C1E4D2DF7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48" name="Text Box 1">
          <a:extLst>
            <a:ext uri="{FF2B5EF4-FFF2-40B4-BE49-F238E27FC236}">
              <a16:creationId xmlns:a16="http://schemas.microsoft.com/office/drawing/2014/main" id="{71CD8903-E6D7-4332-899B-C44B0362981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49" name="Text Box 1">
          <a:extLst>
            <a:ext uri="{FF2B5EF4-FFF2-40B4-BE49-F238E27FC236}">
              <a16:creationId xmlns:a16="http://schemas.microsoft.com/office/drawing/2014/main" id="{B565CD92-D998-446A-A659-E8CCB0DACB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0" name="Text Box 1">
          <a:extLst>
            <a:ext uri="{FF2B5EF4-FFF2-40B4-BE49-F238E27FC236}">
              <a16:creationId xmlns:a16="http://schemas.microsoft.com/office/drawing/2014/main" id="{7A4380C2-4CE3-4EA5-B144-2956D9150CA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1" name="Text Box 1">
          <a:extLst>
            <a:ext uri="{FF2B5EF4-FFF2-40B4-BE49-F238E27FC236}">
              <a16:creationId xmlns:a16="http://schemas.microsoft.com/office/drawing/2014/main" id="{2A30232A-6AEE-43B0-8F07-B8FC8F47FB3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2" name="Text Box 1">
          <a:extLst>
            <a:ext uri="{FF2B5EF4-FFF2-40B4-BE49-F238E27FC236}">
              <a16:creationId xmlns:a16="http://schemas.microsoft.com/office/drawing/2014/main" id="{610D90C6-AEC7-4D39-9F6C-38CD7801E3F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3" name="Text Box 1">
          <a:extLst>
            <a:ext uri="{FF2B5EF4-FFF2-40B4-BE49-F238E27FC236}">
              <a16:creationId xmlns:a16="http://schemas.microsoft.com/office/drawing/2014/main" id="{BC97946D-D1F8-4A94-B504-C2D5447A9CB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54" name="Text Box 1">
          <a:extLst>
            <a:ext uri="{FF2B5EF4-FFF2-40B4-BE49-F238E27FC236}">
              <a16:creationId xmlns:a16="http://schemas.microsoft.com/office/drawing/2014/main" id="{0623E141-39FB-4DE7-92AB-3639A70C9D9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55" name="Text Box 1">
          <a:extLst>
            <a:ext uri="{FF2B5EF4-FFF2-40B4-BE49-F238E27FC236}">
              <a16:creationId xmlns:a16="http://schemas.microsoft.com/office/drawing/2014/main" id="{B8BC1BE0-6ABD-4123-B750-0E47FA72B3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56" name="Text Box 1">
          <a:extLst>
            <a:ext uri="{FF2B5EF4-FFF2-40B4-BE49-F238E27FC236}">
              <a16:creationId xmlns:a16="http://schemas.microsoft.com/office/drawing/2014/main" id="{7316BAC0-BFC5-4C99-806A-23DD3470F63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57" name="Text Box 1">
          <a:extLst>
            <a:ext uri="{FF2B5EF4-FFF2-40B4-BE49-F238E27FC236}">
              <a16:creationId xmlns:a16="http://schemas.microsoft.com/office/drawing/2014/main" id="{B22AF1A6-B379-4625-8D24-B442F2AC19B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8" name="Text Box 1">
          <a:extLst>
            <a:ext uri="{FF2B5EF4-FFF2-40B4-BE49-F238E27FC236}">
              <a16:creationId xmlns:a16="http://schemas.microsoft.com/office/drawing/2014/main" id="{73CBF7BA-BBCC-43FE-A588-ACAA893242C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59" name="Text Box 1">
          <a:extLst>
            <a:ext uri="{FF2B5EF4-FFF2-40B4-BE49-F238E27FC236}">
              <a16:creationId xmlns:a16="http://schemas.microsoft.com/office/drawing/2014/main" id="{9FF0465D-6C04-4DD5-AD8A-4FE927DAAAB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0" name="Text Box 1">
          <a:extLst>
            <a:ext uri="{FF2B5EF4-FFF2-40B4-BE49-F238E27FC236}">
              <a16:creationId xmlns:a16="http://schemas.microsoft.com/office/drawing/2014/main" id="{C24775F6-0203-44D6-B725-3669E64E981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1" name="Text Box 1">
          <a:extLst>
            <a:ext uri="{FF2B5EF4-FFF2-40B4-BE49-F238E27FC236}">
              <a16:creationId xmlns:a16="http://schemas.microsoft.com/office/drawing/2014/main" id="{39AA3CB1-7702-4E1D-AD47-29C461AAF98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62" name="Text Box 1">
          <a:extLst>
            <a:ext uri="{FF2B5EF4-FFF2-40B4-BE49-F238E27FC236}">
              <a16:creationId xmlns:a16="http://schemas.microsoft.com/office/drawing/2014/main" id="{5690F5E8-7B17-44D4-A20A-E5A115A2740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63" name="Text Box 1">
          <a:extLst>
            <a:ext uri="{FF2B5EF4-FFF2-40B4-BE49-F238E27FC236}">
              <a16:creationId xmlns:a16="http://schemas.microsoft.com/office/drawing/2014/main" id="{67B8A9C8-F41A-46C5-BCC4-E91DF14B1F1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64" name="Text Box 1">
          <a:extLst>
            <a:ext uri="{FF2B5EF4-FFF2-40B4-BE49-F238E27FC236}">
              <a16:creationId xmlns:a16="http://schemas.microsoft.com/office/drawing/2014/main" id="{CC2BD384-CFCF-47E2-A27D-05628D3078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65" name="Text Box 1">
          <a:extLst>
            <a:ext uri="{FF2B5EF4-FFF2-40B4-BE49-F238E27FC236}">
              <a16:creationId xmlns:a16="http://schemas.microsoft.com/office/drawing/2014/main" id="{87A1ADB2-CAB9-4803-92A7-2032CC98CD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6" name="Text Box 1">
          <a:extLst>
            <a:ext uri="{FF2B5EF4-FFF2-40B4-BE49-F238E27FC236}">
              <a16:creationId xmlns:a16="http://schemas.microsoft.com/office/drawing/2014/main" id="{02D10215-DF5E-4889-B3C2-4A55588A80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7" name="Text Box 1">
          <a:extLst>
            <a:ext uri="{FF2B5EF4-FFF2-40B4-BE49-F238E27FC236}">
              <a16:creationId xmlns:a16="http://schemas.microsoft.com/office/drawing/2014/main" id="{3BE62A96-C03A-4D50-B3C3-02BB86530C8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8" name="Text Box 1">
          <a:extLst>
            <a:ext uri="{FF2B5EF4-FFF2-40B4-BE49-F238E27FC236}">
              <a16:creationId xmlns:a16="http://schemas.microsoft.com/office/drawing/2014/main" id="{98EE19A3-C029-49EF-9453-CDC8763E42C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69" name="Text Box 1">
          <a:extLst>
            <a:ext uri="{FF2B5EF4-FFF2-40B4-BE49-F238E27FC236}">
              <a16:creationId xmlns:a16="http://schemas.microsoft.com/office/drawing/2014/main" id="{476EE1DB-0DD3-4545-867C-21442910550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70" name="Text Box 1">
          <a:extLst>
            <a:ext uri="{FF2B5EF4-FFF2-40B4-BE49-F238E27FC236}">
              <a16:creationId xmlns:a16="http://schemas.microsoft.com/office/drawing/2014/main" id="{E9C9BEC7-6871-43FB-A19A-83115A144D5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71" name="Text Box 1">
          <a:extLst>
            <a:ext uri="{FF2B5EF4-FFF2-40B4-BE49-F238E27FC236}">
              <a16:creationId xmlns:a16="http://schemas.microsoft.com/office/drawing/2014/main" id="{1F6B09C0-3D88-430A-AE27-8FD6A02FFB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372" name="Text Box 1">
          <a:extLst>
            <a:ext uri="{FF2B5EF4-FFF2-40B4-BE49-F238E27FC236}">
              <a16:creationId xmlns:a16="http://schemas.microsoft.com/office/drawing/2014/main" id="{C8EB55E4-257B-4BBB-B1F9-DE08B88A8C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73" name="Text Box 1">
          <a:extLst>
            <a:ext uri="{FF2B5EF4-FFF2-40B4-BE49-F238E27FC236}">
              <a16:creationId xmlns:a16="http://schemas.microsoft.com/office/drawing/2014/main" id="{0E9FB7C6-1F88-4206-8323-35907DCE59A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74" name="Text Box 1">
          <a:extLst>
            <a:ext uri="{FF2B5EF4-FFF2-40B4-BE49-F238E27FC236}">
              <a16:creationId xmlns:a16="http://schemas.microsoft.com/office/drawing/2014/main" id="{C6821A77-F1C8-4D88-BE2C-2F45B1A1D85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75" name="Text Box 1">
          <a:extLst>
            <a:ext uri="{FF2B5EF4-FFF2-40B4-BE49-F238E27FC236}">
              <a16:creationId xmlns:a16="http://schemas.microsoft.com/office/drawing/2014/main" id="{92545DF9-738F-4AE2-B0B1-FD1B391B2D5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76" name="Text Box 1">
          <a:extLst>
            <a:ext uri="{FF2B5EF4-FFF2-40B4-BE49-F238E27FC236}">
              <a16:creationId xmlns:a16="http://schemas.microsoft.com/office/drawing/2014/main" id="{18BD2174-EEBC-4B26-A271-33057158C5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77" name="Text Box 1">
          <a:extLst>
            <a:ext uri="{FF2B5EF4-FFF2-40B4-BE49-F238E27FC236}">
              <a16:creationId xmlns:a16="http://schemas.microsoft.com/office/drawing/2014/main" id="{EFD4A69A-A797-40AA-B9C9-79286308F5C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78" name="Text Box 1">
          <a:extLst>
            <a:ext uri="{FF2B5EF4-FFF2-40B4-BE49-F238E27FC236}">
              <a16:creationId xmlns:a16="http://schemas.microsoft.com/office/drawing/2014/main" id="{1215217B-60F1-424D-A9B3-555CBAE0E2D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79" name="Text Box 1">
          <a:extLst>
            <a:ext uri="{FF2B5EF4-FFF2-40B4-BE49-F238E27FC236}">
              <a16:creationId xmlns:a16="http://schemas.microsoft.com/office/drawing/2014/main" id="{8481A6CB-0291-4314-A877-3113E47C403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80" name="Text Box 1">
          <a:extLst>
            <a:ext uri="{FF2B5EF4-FFF2-40B4-BE49-F238E27FC236}">
              <a16:creationId xmlns:a16="http://schemas.microsoft.com/office/drawing/2014/main" id="{AE8FD515-DAFA-4FF0-8E13-DE871ACB03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81" name="Text Box 1">
          <a:extLst>
            <a:ext uri="{FF2B5EF4-FFF2-40B4-BE49-F238E27FC236}">
              <a16:creationId xmlns:a16="http://schemas.microsoft.com/office/drawing/2014/main" id="{650CF404-3F07-4642-B94F-9B5EC33F55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82" name="Text Box 1">
          <a:extLst>
            <a:ext uri="{FF2B5EF4-FFF2-40B4-BE49-F238E27FC236}">
              <a16:creationId xmlns:a16="http://schemas.microsoft.com/office/drawing/2014/main" id="{6E5FB378-296B-4D56-9409-79557A59C6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83" name="Text Box 1">
          <a:extLst>
            <a:ext uri="{FF2B5EF4-FFF2-40B4-BE49-F238E27FC236}">
              <a16:creationId xmlns:a16="http://schemas.microsoft.com/office/drawing/2014/main" id="{A03FB868-DCB9-4A16-B458-5F5A172483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84" name="Text Box 1">
          <a:extLst>
            <a:ext uri="{FF2B5EF4-FFF2-40B4-BE49-F238E27FC236}">
              <a16:creationId xmlns:a16="http://schemas.microsoft.com/office/drawing/2014/main" id="{A40CB99D-C366-4B11-A82F-3D9E0E89DDC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85" name="Text Box 1">
          <a:extLst>
            <a:ext uri="{FF2B5EF4-FFF2-40B4-BE49-F238E27FC236}">
              <a16:creationId xmlns:a16="http://schemas.microsoft.com/office/drawing/2014/main" id="{8F334CCF-F678-472C-A17B-DA9529EC34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86" name="Text Box 1">
          <a:extLst>
            <a:ext uri="{FF2B5EF4-FFF2-40B4-BE49-F238E27FC236}">
              <a16:creationId xmlns:a16="http://schemas.microsoft.com/office/drawing/2014/main" id="{D7BE0BD1-041D-4A14-BB3E-F8E55F8DBB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87" name="Text Box 1">
          <a:extLst>
            <a:ext uri="{FF2B5EF4-FFF2-40B4-BE49-F238E27FC236}">
              <a16:creationId xmlns:a16="http://schemas.microsoft.com/office/drawing/2014/main" id="{3E4EB23A-234C-4846-AF3A-3D6D66B541F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88" name="Text Box 1">
          <a:extLst>
            <a:ext uri="{FF2B5EF4-FFF2-40B4-BE49-F238E27FC236}">
              <a16:creationId xmlns:a16="http://schemas.microsoft.com/office/drawing/2014/main" id="{DBF063C6-6674-4AF2-BDF4-7B58C6ABAA0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89" name="Text Box 1">
          <a:extLst>
            <a:ext uri="{FF2B5EF4-FFF2-40B4-BE49-F238E27FC236}">
              <a16:creationId xmlns:a16="http://schemas.microsoft.com/office/drawing/2014/main" id="{1D56DE48-1183-4120-96C7-C1F00BD422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90" name="Text Box 1">
          <a:extLst>
            <a:ext uri="{FF2B5EF4-FFF2-40B4-BE49-F238E27FC236}">
              <a16:creationId xmlns:a16="http://schemas.microsoft.com/office/drawing/2014/main" id="{5BFC3F74-C5EF-42B5-91F4-0BF8F73A1CA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91" name="Text Box 1">
          <a:extLst>
            <a:ext uri="{FF2B5EF4-FFF2-40B4-BE49-F238E27FC236}">
              <a16:creationId xmlns:a16="http://schemas.microsoft.com/office/drawing/2014/main" id="{1889D4D3-1E05-4A3D-82BA-29B1D5C179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92" name="Text Box 1">
          <a:extLst>
            <a:ext uri="{FF2B5EF4-FFF2-40B4-BE49-F238E27FC236}">
              <a16:creationId xmlns:a16="http://schemas.microsoft.com/office/drawing/2014/main" id="{35BE17EF-FAE4-479D-8231-70FD1291324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93" name="Text Box 1">
          <a:extLst>
            <a:ext uri="{FF2B5EF4-FFF2-40B4-BE49-F238E27FC236}">
              <a16:creationId xmlns:a16="http://schemas.microsoft.com/office/drawing/2014/main" id="{17D96D8A-A273-47C1-8C2B-6416CFCBF9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94" name="Text Box 1">
          <a:extLst>
            <a:ext uri="{FF2B5EF4-FFF2-40B4-BE49-F238E27FC236}">
              <a16:creationId xmlns:a16="http://schemas.microsoft.com/office/drawing/2014/main" id="{71E207A6-7724-4D06-A16C-F00C432F271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95" name="Text Box 1">
          <a:extLst>
            <a:ext uri="{FF2B5EF4-FFF2-40B4-BE49-F238E27FC236}">
              <a16:creationId xmlns:a16="http://schemas.microsoft.com/office/drawing/2014/main" id="{B1E43096-1CB7-43C2-9DAC-D76C6A81ED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396" name="Text Box 1">
          <a:extLst>
            <a:ext uri="{FF2B5EF4-FFF2-40B4-BE49-F238E27FC236}">
              <a16:creationId xmlns:a16="http://schemas.microsoft.com/office/drawing/2014/main" id="{347E065F-047A-4164-A98B-C43A975141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397" name="Text Box 1">
          <a:extLst>
            <a:ext uri="{FF2B5EF4-FFF2-40B4-BE49-F238E27FC236}">
              <a16:creationId xmlns:a16="http://schemas.microsoft.com/office/drawing/2014/main" id="{696341EA-22C9-4BB3-B8E9-F996B3534E8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98" name="Text Box 1">
          <a:extLst>
            <a:ext uri="{FF2B5EF4-FFF2-40B4-BE49-F238E27FC236}">
              <a16:creationId xmlns:a16="http://schemas.microsoft.com/office/drawing/2014/main" id="{F7A1664C-E1DD-4332-9916-DEE814C948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399" name="Text Box 1">
          <a:extLst>
            <a:ext uri="{FF2B5EF4-FFF2-40B4-BE49-F238E27FC236}">
              <a16:creationId xmlns:a16="http://schemas.microsoft.com/office/drawing/2014/main" id="{180FC7B9-3EA6-4B6E-990D-C676FA376A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0" name="Text Box 1">
          <a:extLst>
            <a:ext uri="{FF2B5EF4-FFF2-40B4-BE49-F238E27FC236}">
              <a16:creationId xmlns:a16="http://schemas.microsoft.com/office/drawing/2014/main" id="{BEB5DE9E-3055-4242-896C-D7965754252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1" name="Text Box 1">
          <a:extLst>
            <a:ext uri="{FF2B5EF4-FFF2-40B4-BE49-F238E27FC236}">
              <a16:creationId xmlns:a16="http://schemas.microsoft.com/office/drawing/2014/main" id="{D99C287A-2D26-415A-8127-80E3829879C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02" name="Text Box 1">
          <a:extLst>
            <a:ext uri="{FF2B5EF4-FFF2-40B4-BE49-F238E27FC236}">
              <a16:creationId xmlns:a16="http://schemas.microsoft.com/office/drawing/2014/main" id="{9CCEF0B9-BDF5-4A46-A92A-69CC3C7AAF2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03" name="Text Box 1">
          <a:extLst>
            <a:ext uri="{FF2B5EF4-FFF2-40B4-BE49-F238E27FC236}">
              <a16:creationId xmlns:a16="http://schemas.microsoft.com/office/drawing/2014/main" id="{9E5D3E3E-4041-429A-B0F7-4B5B3BCCF11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04" name="Text Box 1">
          <a:extLst>
            <a:ext uri="{FF2B5EF4-FFF2-40B4-BE49-F238E27FC236}">
              <a16:creationId xmlns:a16="http://schemas.microsoft.com/office/drawing/2014/main" id="{081E6CA9-32F5-4D2A-937D-66202006241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05" name="Text Box 1">
          <a:extLst>
            <a:ext uri="{FF2B5EF4-FFF2-40B4-BE49-F238E27FC236}">
              <a16:creationId xmlns:a16="http://schemas.microsoft.com/office/drawing/2014/main" id="{ACF9B136-2B26-48D1-9781-AD1E9487DBD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6" name="Text Box 1">
          <a:extLst>
            <a:ext uri="{FF2B5EF4-FFF2-40B4-BE49-F238E27FC236}">
              <a16:creationId xmlns:a16="http://schemas.microsoft.com/office/drawing/2014/main" id="{32C6BB7B-B466-4CEE-B237-24C159913B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7" name="Text Box 1">
          <a:extLst>
            <a:ext uri="{FF2B5EF4-FFF2-40B4-BE49-F238E27FC236}">
              <a16:creationId xmlns:a16="http://schemas.microsoft.com/office/drawing/2014/main" id="{E8A37229-F6D5-4813-8370-1B7441F2BB7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8" name="Text Box 1">
          <a:extLst>
            <a:ext uri="{FF2B5EF4-FFF2-40B4-BE49-F238E27FC236}">
              <a16:creationId xmlns:a16="http://schemas.microsoft.com/office/drawing/2014/main" id="{85660027-8BDB-4E01-BB95-4FB47ABC67B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09" name="Text Box 1">
          <a:extLst>
            <a:ext uri="{FF2B5EF4-FFF2-40B4-BE49-F238E27FC236}">
              <a16:creationId xmlns:a16="http://schemas.microsoft.com/office/drawing/2014/main" id="{47CFF084-A232-4D6A-BC8D-962049C993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10" name="Text Box 1">
          <a:extLst>
            <a:ext uri="{FF2B5EF4-FFF2-40B4-BE49-F238E27FC236}">
              <a16:creationId xmlns:a16="http://schemas.microsoft.com/office/drawing/2014/main" id="{EBA5EA40-BB4B-4973-B219-3FA9EAE5043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11" name="Text Box 1">
          <a:extLst>
            <a:ext uri="{FF2B5EF4-FFF2-40B4-BE49-F238E27FC236}">
              <a16:creationId xmlns:a16="http://schemas.microsoft.com/office/drawing/2014/main" id="{198D8914-F6F0-43DF-AB58-BD7DA1A680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12" name="Text Box 1">
          <a:extLst>
            <a:ext uri="{FF2B5EF4-FFF2-40B4-BE49-F238E27FC236}">
              <a16:creationId xmlns:a16="http://schemas.microsoft.com/office/drawing/2014/main" id="{89D302F6-A69B-4B72-8DC0-7FF04C88B78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13" name="Text Box 1">
          <a:extLst>
            <a:ext uri="{FF2B5EF4-FFF2-40B4-BE49-F238E27FC236}">
              <a16:creationId xmlns:a16="http://schemas.microsoft.com/office/drawing/2014/main" id="{70AA55CC-E77C-48B1-BF3D-3F2FA2D76BF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14" name="Text Box 1">
          <a:extLst>
            <a:ext uri="{FF2B5EF4-FFF2-40B4-BE49-F238E27FC236}">
              <a16:creationId xmlns:a16="http://schemas.microsoft.com/office/drawing/2014/main" id="{2498720B-C847-4FA9-B19F-F387F6473A7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15" name="Text Box 1">
          <a:extLst>
            <a:ext uri="{FF2B5EF4-FFF2-40B4-BE49-F238E27FC236}">
              <a16:creationId xmlns:a16="http://schemas.microsoft.com/office/drawing/2014/main" id="{17A18052-C46C-4D77-8191-566D35799BD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16" name="Text Box 1">
          <a:extLst>
            <a:ext uri="{FF2B5EF4-FFF2-40B4-BE49-F238E27FC236}">
              <a16:creationId xmlns:a16="http://schemas.microsoft.com/office/drawing/2014/main" id="{2FD02DB5-EDE0-41B8-A4AD-32AAF633760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17" name="Text Box 1">
          <a:extLst>
            <a:ext uri="{FF2B5EF4-FFF2-40B4-BE49-F238E27FC236}">
              <a16:creationId xmlns:a16="http://schemas.microsoft.com/office/drawing/2014/main" id="{D5AA6345-FE0D-4772-B5E6-9CDE567B8F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18" name="Text Box 1">
          <a:extLst>
            <a:ext uri="{FF2B5EF4-FFF2-40B4-BE49-F238E27FC236}">
              <a16:creationId xmlns:a16="http://schemas.microsoft.com/office/drawing/2014/main" id="{EA9F922E-99F8-47E3-82B4-DE806698764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19" name="Text Box 1">
          <a:extLst>
            <a:ext uri="{FF2B5EF4-FFF2-40B4-BE49-F238E27FC236}">
              <a16:creationId xmlns:a16="http://schemas.microsoft.com/office/drawing/2014/main" id="{58A866C8-B170-4768-8A33-6B06DDED73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20" name="Text Box 1">
          <a:extLst>
            <a:ext uri="{FF2B5EF4-FFF2-40B4-BE49-F238E27FC236}">
              <a16:creationId xmlns:a16="http://schemas.microsoft.com/office/drawing/2014/main" id="{7746A58A-2C6E-4C9F-9563-4110F01891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21" name="Text Box 1">
          <a:extLst>
            <a:ext uri="{FF2B5EF4-FFF2-40B4-BE49-F238E27FC236}">
              <a16:creationId xmlns:a16="http://schemas.microsoft.com/office/drawing/2014/main" id="{49CF5398-F83B-422B-90E3-9D6CCDB69AF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22" name="Text Box 1">
          <a:extLst>
            <a:ext uri="{FF2B5EF4-FFF2-40B4-BE49-F238E27FC236}">
              <a16:creationId xmlns:a16="http://schemas.microsoft.com/office/drawing/2014/main" id="{11577BB7-D507-4C89-9756-8FC950EF9AA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23" name="Text Box 1">
          <a:extLst>
            <a:ext uri="{FF2B5EF4-FFF2-40B4-BE49-F238E27FC236}">
              <a16:creationId xmlns:a16="http://schemas.microsoft.com/office/drawing/2014/main" id="{B70F56C4-9F2B-4817-AF68-8BC5E0738A1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24" name="Text Box 1">
          <a:extLst>
            <a:ext uri="{FF2B5EF4-FFF2-40B4-BE49-F238E27FC236}">
              <a16:creationId xmlns:a16="http://schemas.microsoft.com/office/drawing/2014/main" id="{F7905DFE-20D5-4D9A-88D7-F4B413579A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25" name="Text Box 1">
          <a:extLst>
            <a:ext uri="{FF2B5EF4-FFF2-40B4-BE49-F238E27FC236}">
              <a16:creationId xmlns:a16="http://schemas.microsoft.com/office/drawing/2014/main" id="{C57ED4E9-401A-4F3F-B17C-A4E0FE0149C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26" name="Text Box 1">
          <a:extLst>
            <a:ext uri="{FF2B5EF4-FFF2-40B4-BE49-F238E27FC236}">
              <a16:creationId xmlns:a16="http://schemas.microsoft.com/office/drawing/2014/main" id="{F5A50911-8942-4261-9644-E0F0566159C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27" name="Text Box 1">
          <a:extLst>
            <a:ext uri="{FF2B5EF4-FFF2-40B4-BE49-F238E27FC236}">
              <a16:creationId xmlns:a16="http://schemas.microsoft.com/office/drawing/2014/main" id="{12C1292F-3FB5-4782-8604-6A040127212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28" name="Text Box 1">
          <a:extLst>
            <a:ext uri="{FF2B5EF4-FFF2-40B4-BE49-F238E27FC236}">
              <a16:creationId xmlns:a16="http://schemas.microsoft.com/office/drawing/2014/main" id="{F36A99AA-5E5D-4FDC-91C8-BF9895D1020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29" name="Text Box 1">
          <a:extLst>
            <a:ext uri="{FF2B5EF4-FFF2-40B4-BE49-F238E27FC236}">
              <a16:creationId xmlns:a16="http://schemas.microsoft.com/office/drawing/2014/main" id="{C80FB849-B75D-48B3-93F3-AB3C74F8FB4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0" name="Text Box 1">
          <a:extLst>
            <a:ext uri="{FF2B5EF4-FFF2-40B4-BE49-F238E27FC236}">
              <a16:creationId xmlns:a16="http://schemas.microsoft.com/office/drawing/2014/main" id="{B93A257C-78C4-4081-937D-7AD508BA41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1" name="Text Box 1">
          <a:extLst>
            <a:ext uri="{FF2B5EF4-FFF2-40B4-BE49-F238E27FC236}">
              <a16:creationId xmlns:a16="http://schemas.microsoft.com/office/drawing/2014/main" id="{D9DFA65E-5DE7-4ADA-A830-9F80774B415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2" name="Text Box 1">
          <a:extLst>
            <a:ext uri="{FF2B5EF4-FFF2-40B4-BE49-F238E27FC236}">
              <a16:creationId xmlns:a16="http://schemas.microsoft.com/office/drawing/2014/main" id="{CFF65777-E3FC-41CA-831F-1690DD50C5B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3" name="Text Box 1">
          <a:extLst>
            <a:ext uri="{FF2B5EF4-FFF2-40B4-BE49-F238E27FC236}">
              <a16:creationId xmlns:a16="http://schemas.microsoft.com/office/drawing/2014/main" id="{A8D7C9CC-4F9C-4D9B-AA39-01FB7EA6F5D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34" name="Text Box 1">
          <a:extLst>
            <a:ext uri="{FF2B5EF4-FFF2-40B4-BE49-F238E27FC236}">
              <a16:creationId xmlns:a16="http://schemas.microsoft.com/office/drawing/2014/main" id="{4EAF5EC9-89CD-41F5-BBE7-516228F18E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35" name="Text Box 1">
          <a:extLst>
            <a:ext uri="{FF2B5EF4-FFF2-40B4-BE49-F238E27FC236}">
              <a16:creationId xmlns:a16="http://schemas.microsoft.com/office/drawing/2014/main" id="{1CD35484-8E93-49F0-97B0-9ADF7992FC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36" name="Text Box 1">
          <a:extLst>
            <a:ext uri="{FF2B5EF4-FFF2-40B4-BE49-F238E27FC236}">
              <a16:creationId xmlns:a16="http://schemas.microsoft.com/office/drawing/2014/main" id="{D4C4AD22-9B97-4F54-8762-D9756EC653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37" name="Text Box 1">
          <a:extLst>
            <a:ext uri="{FF2B5EF4-FFF2-40B4-BE49-F238E27FC236}">
              <a16:creationId xmlns:a16="http://schemas.microsoft.com/office/drawing/2014/main" id="{A9D15BA6-37C7-4B8A-B9FE-7070F1EC103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8" name="Text Box 1">
          <a:extLst>
            <a:ext uri="{FF2B5EF4-FFF2-40B4-BE49-F238E27FC236}">
              <a16:creationId xmlns:a16="http://schemas.microsoft.com/office/drawing/2014/main" id="{51CBAA52-DD91-4EF5-858A-F56F5843BA2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39" name="Text Box 1">
          <a:extLst>
            <a:ext uri="{FF2B5EF4-FFF2-40B4-BE49-F238E27FC236}">
              <a16:creationId xmlns:a16="http://schemas.microsoft.com/office/drawing/2014/main" id="{81738BC8-3A67-42DC-A2C1-1647107760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0" name="Text Box 1">
          <a:extLst>
            <a:ext uri="{FF2B5EF4-FFF2-40B4-BE49-F238E27FC236}">
              <a16:creationId xmlns:a16="http://schemas.microsoft.com/office/drawing/2014/main" id="{6E45369D-86FA-4D43-864D-F83ED036B9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1" name="Text Box 1">
          <a:extLst>
            <a:ext uri="{FF2B5EF4-FFF2-40B4-BE49-F238E27FC236}">
              <a16:creationId xmlns:a16="http://schemas.microsoft.com/office/drawing/2014/main" id="{A0E5F23C-1F74-4398-8E3B-48926426C6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42" name="Text Box 1">
          <a:extLst>
            <a:ext uri="{FF2B5EF4-FFF2-40B4-BE49-F238E27FC236}">
              <a16:creationId xmlns:a16="http://schemas.microsoft.com/office/drawing/2014/main" id="{CCE33459-D0F0-4513-9C11-1E52D9F608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43" name="Text Box 1">
          <a:extLst>
            <a:ext uri="{FF2B5EF4-FFF2-40B4-BE49-F238E27FC236}">
              <a16:creationId xmlns:a16="http://schemas.microsoft.com/office/drawing/2014/main" id="{A8809D42-0BB4-48F4-95F2-28D84C727BC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44" name="Text Box 1">
          <a:extLst>
            <a:ext uri="{FF2B5EF4-FFF2-40B4-BE49-F238E27FC236}">
              <a16:creationId xmlns:a16="http://schemas.microsoft.com/office/drawing/2014/main" id="{0C445BE9-F99B-47E4-8D4F-D8B161E020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45" name="Text Box 1">
          <a:extLst>
            <a:ext uri="{FF2B5EF4-FFF2-40B4-BE49-F238E27FC236}">
              <a16:creationId xmlns:a16="http://schemas.microsoft.com/office/drawing/2014/main" id="{3B9EC057-F0B9-4EF7-B59C-D514335F7E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6" name="Text Box 1">
          <a:extLst>
            <a:ext uri="{FF2B5EF4-FFF2-40B4-BE49-F238E27FC236}">
              <a16:creationId xmlns:a16="http://schemas.microsoft.com/office/drawing/2014/main" id="{939743BE-5094-4D36-90A8-8D88CCCED5B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7" name="Text Box 1">
          <a:extLst>
            <a:ext uri="{FF2B5EF4-FFF2-40B4-BE49-F238E27FC236}">
              <a16:creationId xmlns:a16="http://schemas.microsoft.com/office/drawing/2014/main" id="{EFC345C9-C6DD-4674-98F4-DFB6FB6C55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8" name="Text Box 1">
          <a:extLst>
            <a:ext uri="{FF2B5EF4-FFF2-40B4-BE49-F238E27FC236}">
              <a16:creationId xmlns:a16="http://schemas.microsoft.com/office/drawing/2014/main" id="{E9F65FE9-52C7-4410-987B-54B9F208318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449" name="Text Box 1">
          <a:extLst>
            <a:ext uri="{FF2B5EF4-FFF2-40B4-BE49-F238E27FC236}">
              <a16:creationId xmlns:a16="http://schemas.microsoft.com/office/drawing/2014/main" id="{9165FED4-EA87-4224-96ED-6416286D8F0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50" name="Text Box 1">
          <a:extLst>
            <a:ext uri="{FF2B5EF4-FFF2-40B4-BE49-F238E27FC236}">
              <a16:creationId xmlns:a16="http://schemas.microsoft.com/office/drawing/2014/main" id="{7BA81722-FA85-4067-8863-D97DF85DB53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51" name="Text Box 1">
          <a:extLst>
            <a:ext uri="{FF2B5EF4-FFF2-40B4-BE49-F238E27FC236}">
              <a16:creationId xmlns:a16="http://schemas.microsoft.com/office/drawing/2014/main" id="{33C2B847-1CDE-4BBA-92BD-5F855721C15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52" name="Text Box 1">
          <a:extLst>
            <a:ext uri="{FF2B5EF4-FFF2-40B4-BE49-F238E27FC236}">
              <a16:creationId xmlns:a16="http://schemas.microsoft.com/office/drawing/2014/main" id="{08DD5BAE-87E1-4BBB-BE80-C06E9A7613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53" name="Text Box 1">
          <a:extLst>
            <a:ext uri="{FF2B5EF4-FFF2-40B4-BE49-F238E27FC236}">
              <a16:creationId xmlns:a16="http://schemas.microsoft.com/office/drawing/2014/main" id="{E3B012C7-0670-46B7-A8D5-FC2258CFE6C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54" name="Text Box 1">
          <a:extLst>
            <a:ext uri="{FF2B5EF4-FFF2-40B4-BE49-F238E27FC236}">
              <a16:creationId xmlns:a16="http://schemas.microsoft.com/office/drawing/2014/main" id="{1124A350-6382-4185-8D95-02F999E9415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55" name="Text Box 1">
          <a:extLst>
            <a:ext uri="{FF2B5EF4-FFF2-40B4-BE49-F238E27FC236}">
              <a16:creationId xmlns:a16="http://schemas.microsoft.com/office/drawing/2014/main" id="{F6A21C45-3C31-421E-85D4-37B86DC11F3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56" name="Text Box 1">
          <a:extLst>
            <a:ext uri="{FF2B5EF4-FFF2-40B4-BE49-F238E27FC236}">
              <a16:creationId xmlns:a16="http://schemas.microsoft.com/office/drawing/2014/main" id="{D837D0E9-D761-4D65-BD7C-3E22C9AE2E5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57" name="Text Box 1">
          <a:extLst>
            <a:ext uri="{FF2B5EF4-FFF2-40B4-BE49-F238E27FC236}">
              <a16:creationId xmlns:a16="http://schemas.microsoft.com/office/drawing/2014/main" id="{780FCD73-B151-4EDB-8CE3-9CF25D9B92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58" name="Text Box 1">
          <a:extLst>
            <a:ext uri="{FF2B5EF4-FFF2-40B4-BE49-F238E27FC236}">
              <a16:creationId xmlns:a16="http://schemas.microsoft.com/office/drawing/2014/main" id="{6685A438-1DBD-48AA-96DC-3AD812C1032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59" name="Text Box 1">
          <a:extLst>
            <a:ext uri="{FF2B5EF4-FFF2-40B4-BE49-F238E27FC236}">
              <a16:creationId xmlns:a16="http://schemas.microsoft.com/office/drawing/2014/main" id="{CB7B6160-3BFC-4C73-86E5-6A1ADC4C96D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60" name="Text Box 1">
          <a:extLst>
            <a:ext uri="{FF2B5EF4-FFF2-40B4-BE49-F238E27FC236}">
              <a16:creationId xmlns:a16="http://schemas.microsoft.com/office/drawing/2014/main" id="{91165357-5D28-4465-93DD-FF51407EBF9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61" name="Text Box 1">
          <a:extLst>
            <a:ext uri="{FF2B5EF4-FFF2-40B4-BE49-F238E27FC236}">
              <a16:creationId xmlns:a16="http://schemas.microsoft.com/office/drawing/2014/main" id="{CA8205D6-0D4A-49D8-BB8E-7226C605CC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62" name="Text Box 1">
          <a:extLst>
            <a:ext uri="{FF2B5EF4-FFF2-40B4-BE49-F238E27FC236}">
              <a16:creationId xmlns:a16="http://schemas.microsoft.com/office/drawing/2014/main" id="{DEFC8F8A-6ECE-4855-8EF0-DAB9F77B00E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63" name="Text Box 1">
          <a:extLst>
            <a:ext uri="{FF2B5EF4-FFF2-40B4-BE49-F238E27FC236}">
              <a16:creationId xmlns:a16="http://schemas.microsoft.com/office/drawing/2014/main" id="{A9874639-6E19-4BA2-8BC3-CBADF280A9F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64" name="Text Box 1">
          <a:extLst>
            <a:ext uri="{FF2B5EF4-FFF2-40B4-BE49-F238E27FC236}">
              <a16:creationId xmlns:a16="http://schemas.microsoft.com/office/drawing/2014/main" id="{1D05BD32-3246-4849-8ECF-6A4DB5D5D03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65" name="Text Box 1">
          <a:extLst>
            <a:ext uri="{FF2B5EF4-FFF2-40B4-BE49-F238E27FC236}">
              <a16:creationId xmlns:a16="http://schemas.microsoft.com/office/drawing/2014/main" id="{60ED4417-AB1C-4CFA-939F-0B552B7AE07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66" name="Text Box 1">
          <a:extLst>
            <a:ext uri="{FF2B5EF4-FFF2-40B4-BE49-F238E27FC236}">
              <a16:creationId xmlns:a16="http://schemas.microsoft.com/office/drawing/2014/main" id="{2348E057-2A05-4CFE-A353-74D62CAAE48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67" name="Text Box 1">
          <a:extLst>
            <a:ext uri="{FF2B5EF4-FFF2-40B4-BE49-F238E27FC236}">
              <a16:creationId xmlns:a16="http://schemas.microsoft.com/office/drawing/2014/main" id="{B59A1208-3BD6-4896-9CD4-641118DE8A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68" name="Text Box 1">
          <a:extLst>
            <a:ext uri="{FF2B5EF4-FFF2-40B4-BE49-F238E27FC236}">
              <a16:creationId xmlns:a16="http://schemas.microsoft.com/office/drawing/2014/main" id="{2A9DF41E-F90C-4469-88CB-1BAAD5CC13D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69" name="Text Box 1">
          <a:extLst>
            <a:ext uri="{FF2B5EF4-FFF2-40B4-BE49-F238E27FC236}">
              <a16:creationId xmlns:a16="http://schemas.microsoft.com/office/drawing/2014/main" id="{970530AE-23BB-4A68-BA84-5218CCE5FA9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70" name="Text Box 1">
          <a:extLst>
            <a:ext uri="{FF2B5EF4-FFF2-40B4-BE49-F238E27FC236}">
              <a16:creationId xmlns:a16="http://schemas.microsoft.com/office/drawing/2014/main" id="{A587AB33-37C1-4DEB-8305-24F1E9EAFB8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71" name="Text Box 1">
          <a:extLst>
            <a:ext uri="{FF2B5EF4-FFF2-40B4-BE49-F238E27FC236}">
              <a16:creationId xmlns:a16="http://schemas.microsoft.com/office/drawing/2014/main" id="{132B84B1-7D77-4E83-A590-7A008E0DAA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72" name="Text Box 1">
          <a:extLst>
            <a:ext uri="{FF2B5EF4-FFF2-40B4-BE49-F238E27FC236}">
              <a16:creationId xmlns:a16="http://schemas.microsoft.com/office/drawing/2014/main" id="{2E2BB59C-6B42-445D-BE80-3FF5389CB53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73" name="Text Box 1">
          <a:extLst>
            <a:ext uri="{FF2B5EF4-FFF2-40B4-BE49-F238E27FC236}">
              <a16:creationId xmlns:a16="http://schemas.microsoft.com/office/drawing/2014/main" id="{1E572CC5-82DF-4DDE-A234-2CA354EBF7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4" name="Text Box 1">
          <a:extLst>
            <a:ext uri="{FF2B5EF4-FFF2-40B4-BE49-F238E27FC236}">
              <a16:creationId xmlns:a16="http://schemas.microsoft.com/office/drawing/2014/main" id="{F1561C83-006A-4C1A-A483-8B128ADC2F6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5" name="Text Box 1">
          <a:extLst>
            <a:ext uri="{FF2B5EF4-FFF2-40B4-BE49-F238E27FC236}">
              <a16:creationId xmlns:a16="http://schemas.microsoft.com/office/drawing/2014/main" id="{332251D0-8CCA-46EB-8E59-1A075B5FEA0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6" name="Text Box 1">
          <a:extLst>
            <a:ext uri="{FF2B5EF4-FFF2-40B4-BE49-F238E27FC236}">
              <a16:creationId xmlns:a16="http://schemas.microsoft.com/office/drawing/2014/main" id="{F898A459-DFB6-41DA-A246-850320039AB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7" name="Text Box 1">
          <a:extLst>
            <a:ext uri="{FF2B5EF4-FFF2-40B4-BE49-F238E27FC236}">
              <a16:creationId xmlns:a16="http://schemas.microsoft.com/office/drawing/2014/main" id="{4C74EA05-90F8-46C2-B061-A1997E89BD2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8" name="Text Box 1">
          <a:extLst>
            <a:ext uri="{FF2B5EF4-FFF2-40B4-BE49-F238E27FC236}">
              <a16:creationId xmlns:a16="http://schemas.microsoft.com/office/drawing/2014/main" id="{43CEE722-4D67-4FF3-8C81-82F553E983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79" name="Text Box 1">
          <a:extLst>
            <a:ext uri="{FF2B5EF4-FFF2-40B4-BE49-F238E27FC236}">
              <a16:creationId xmlns:a16="http://schemas.microsoft.com/office/drawing/2014/main" id="{B5462705-75B8-409D-AA9A-6FCA1DE678F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0" name="Text Box 1">
          <a:extLst>
            <a:ext uri="{FF2B5EF4-FFF2-40B4-BE49-F238E27FC236}">
              <a16:creationId xmlns:a16="http://schemas.microsoft.com/office/drawing/2014/main" id="{068F2BAA-463D-4E50-BA85-5E8EEE87C84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1" name="Text Box 1">
          <a:extLst>
            <a:ext uri="{FF2B5EF4-FFF2-40B4-BE49-F238E27FC236}">
              <a16:creationId xmlns:a16="http://schemas.microsoft.com/office/drawing/2014/main" id="{0340AEDB-C84B-4646-819B-34FC7493BEB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2" name="Text Box 1">
          <a:extLst>
            <a:ext uri="{FF2B5EF4-FFF2-40B4-BE49-F238E27FC236}">
              <a16:creationId xmlns:a16="http://schemas.microsoft.com/office/drawing/2014/main" id="{B26A9BB3-B0B2-480E-A34A-ABAC0C8C53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3" name="Text Box 1">
          <a:extLst>
            <a:ext uri="{FF2B5EF4-FFF2-40B4-BE49-F238E27FC236}">
              <a16:creationId xmlns:a16="http://schemas.microsoft.com/office/drawing/2014/main" id="{4284F299-720B-4546-B762-BAB739A97E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4" name="Text Box 1">
          <a:extLst>
            <a:ext uri="{FF2B5EF4-FFF2-40B4-BE49-F238E27FC236}">
              <a16:creationId xmlns:a16="http://schemas.microsoft.com/office/drawing/2014/main" id="{BB652545-241E-4B65-B689-F0C96F9C931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5" name="Text Box 1">
          <a:extLst>
            <a:ext uri="{FF2B5EF4-FFF2-40B4-BE49-F238E27FC236}">
              <a16:creationId xmlns:a16="http://schemas.microsoft.com/office/drawing/2014/main" id="{498BBB90-4F8C-4454-9AD9-9F4607641C6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6" name="Text Box 1">
          <a:extLst>
            <a:ext uri="{FF2B5EF4-FFF2-40B4-BE49-F238E27FC236}">
              <a16:creationId xmlns:a16="http://schemas.microsoft.com/office/drawing/2014/main" id="{DEDA10DE-F89F-4E38-962B-3ED4552FC5B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7" name="Text Box 1">
          <a:extLst>
            <a:ext uri="{FF2B5EF4-FFF2-40B4-BE49-F238E27FC236}">
              <a16:creationId xmlns:a16="http://schemas.microsoft.com/office/drawing/2014/main" id="{8B406BCE-C07B-491C-88BE-6D69A1719CF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8" name="Text Box 1">
          <a:extLst>
            <a:ext uri="{FF2B5EF4-FFF2-40B4-BE49-F238E27FC236}">
              <a16:creationId xmlns:a16="http://schemas.microsoft.com/office/drawing/2014/main" id="{76ED9660-4E05-4DD3-AA90-86F626ADAFF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489" name="Text Box 1">
          <a:extLst>
            <a:ext uri="{FF2B5EF4-FFF2-40B4-BE49-F238E27FC236}">
              <a16:creationId xmlns:a16="http://schemas.microsoft.com/office/drawing/2014/main" id="{5CA0DF55-326F-45DA-9612-05F90A67000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90" name="Text Box 1">
          <a:extLst>
            <a:ext uri="{FF2B5EF4-FFF2-40B4-BE49-F238E27FC236}">
              <a16:creationId xmlns:a16="http://schemas.microsoft.com/office/drawing/2014/main" id="{0AE932F9-F325-47D3-8E93-2E80B8B68C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91" name="Text Box 1">
          <a:extLst>
            <a:ext uri="{FF2B5EF4-FFF2-40B4-BE49-F238E27FC236}">
              <a16:creationId xmlns:a16="http://schemas.microsoft.com/office/drawing/2014/main" id="{A5BCC3C2-3A00-4E4E-92D7-162A0786031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92" name="Text Box 1">
          <a:extLst>
            <a:ext uri="{FF2B5EF4-FFF2-40B4-BE49-F238E27FC236}">
              <a16:creationId xmlns:a16="http://schemas.microsoft.com/office/drawing/2014/main" id="{EE5EF749-5C96-4CD5-BBA5-D2163A0C05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93" name="Text Box 1">
          <a:extLst>
            <a:ext uri="{FF2B5EF4-FFF2-40B4-BE49-F238E27FC236}">
              <a16:creationId xmlns:a16="http://schemas.microsoft.com/office/drawing/2014/main" id="{DE7D64A6-5C72-4393-B5CF-690940C4AEE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94" name="Text Box 1">
          <a:extLst>
            <a:ext uri="{FF2B5EF4-FFF2-40B4-BE49-F238E27FC236}">
              <a16:creationId xmlns:a16="http://schemas.microsoft.com/office/drawing/2014/main" id="{F3D353F3-75EC-4179-9370-74071AAE138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95" name="Text Box 1">
          <a:extLst>
            <a:ext uri="{FF2B5EF4-FFF2-40B4-BE49-F238E27FC236}">
              <a16:creationId xmlns:a16="http://schemas.microsoft.com/office/drawing/2014/main" id="{ECD3941C-83D1-4EEE-B03D-1625F5E2B9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96" name="Text Box 1">
          <a:extLst>
            <a:ext uri="{FF2B5EF4-FFF2-40B4-BE49-F238E27FC236}">
              <a16:creationId xmlns:a16="http://schemas.microsoft.com/office/drawing/2014/main" id="{C973DBA9-0531-48A5-906B-16DE964A91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497" name="Text Box 1">
          <a:extLst>
            <a:ext uri="{FF2B5EF4-FFF2-40B4-BE49-F238E27FC236}">
              <a16:creationId xmlns:a16="http://schemas.microsoft.com/office/drawing/2014/main" id="{1144583B-E7A2-42B6-8DCD-2305D98574C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498" name="Text Box 1">
          <a:extLst>
            <a:ext uri="{FF2B5EF4-FFF2-40B4-BE49-F238E27FC236}">
              <a16:creationId xmlns:a16="http://schemas.microsoft.com/office/drawing/2014/main" id="{E04FB080-C18C-4451-B63C-878D28EFAF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499" name="Text Box 1">
          <a:extLst>
            <a:ext uri="{FF2B5EF4-FFF2-40B4-BE49-F238E27FC236}">
              <a16:creationId xmlns:a16="http://schemas.microsoft.com/office/drawing/2014/main" id="{2ECF4A41-A3F3-468F-8330-D874DA24AF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00" name="Text Box 1">
          <a:extLst>
            <a:ext uri="{FF2B5EF4-FFF2-40B4-BE49-F238E27FC236}">
              <a16:creationId xmlns:a16="http://schemas.microsoft.com/office/drawing/2014/main" id="{A86ADC12-C96F-4F7C-B5E7-2EDFC3D2CA9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01" name="Text Box 1">
          <a:extLst>
            <a:ext uri="{FF2B5EF4-FFF2-40B4-BE49-F238E27FC236}">
              <a16:creationId xmlns:a16="http://schemas.microsoft.com/office/drawing/2014/main" id="{408D3279-138B-4129-AD65-E5F8967C599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02" name="Text Box 1">
          <a:extLst>
            <a:ext uri="{FF2B5EF4-FFF2-40B4-BE49-F238E27FC236}">
              <a16:creationId xmlns:a16="http://schemas.microsoft.com/office/drawing/2014/main" id="{95307471-BFA1-46D7-9A13-0F28521C8B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03" name="Text Box 1">
          <a:extLst>
            <a:ext uri="{FF2B5EF4-FFF2-40B4-BE49-F238E27FC236}">
              <a16:creationId xmlns:a16="http://schemas.microsoft.com/office/drawing/2014/main" id="{E4B9284B-D564-45EA-9794-81B708808F3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04" name="Text Box 1">
          <a:extLst>
            <a:ext uri="{FF2B5EF4-FFF2-40B4-BE49-F238E27FC236}">
              <a16:creationId xmlns:a16="http://schemas.microsoft.com/office/drawing/2014/main" id="{0610E212-FD7C-47DF-86BA-133A9823347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05" name="Text Box 1">
          <a:extLst>
            <a:ext uri="{FF2B5EF4-FFF2-40B4-BE49-F238E27FC236}">
              <a16:creationId xmlns:a16="http://schemas.microsoft.com/office/drawing/2014/main" id="{39E39734-617D-4563-87D1-9FDACF17EE1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06" name="Text Box 1">
          <a:extLst>
            <a:ext uri="{FF2B5EF4-FFF2-40B4-BE49-F238E27FC236}">
              <a16:creationId xmlns:a16="http://schemas.microsoft.com/office/drawing/2014/main" id="{ACF1EDBE-5A3D-4A29-B402-0244AE83AE9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07" name="Text Box 1">
          <a:extLst>
            <a:ext uri="{FF2B5EF4-FFF2-40B4-BE49-F238E27FC236}">
              <a16:creationId xmlns:a16="http://schemas.microsoft.com/office/drawing/2014/main" id="{3C42DA60-25EF-49B9-9311-D09866C8FF2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08" name="Text Box 1">
          <a:extLst>
            <a:ext uri="{FF2B5EF4-FFF2-40B4-BE49-F238E27FC236}">
              <a16:creationId xmlns:a16="http://schemas.microsoft.com/office/drawing/2014/main" id="{D8B89DB9-9404-4C7E-8EE4-E6A95B738F8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09" name="Text Box 1">
          <a:extLst>
            <a:ext uri="{FF2B5EF4-FFF2-40B4-BE49-F238E27FC236}">
              <a16:creationId xmlns:a16="http://schemas.microsoft.com/office/drawing/2014/main" id="{23D335CF-95A5-4560-B602-A1CC0987959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0" name="Text Box 1">
          <a:extLst>
            <a:ext uri="{FF2B5EF4-FFF2-40B4-BE49-F238E27FC236}">
              <a16:creationId xmlns:a16="http://schemas.microsoft.com/office/drawing/2014/main" id="{94F68235-3BAA-406E-B2EC-4BDE7CA0DA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1" name="Text Box 1">
          <a:extLst>
            <a:ext uri="{FF2B5EF4-FFF2-40B4-BE49-F238E27FC236}">
              <a16:creationId xmlns:a16="http://schemas.microsoft.com/office/drawing/2014/main" id="{05684219-374F-4002-B11B-7F097443713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2" name="Text Box 1">
          <a:extLst>
            <a:ext uri="{FF2B5EF4-FFF2-40B4-BE49-F238E27FC236}">
              <a16:creationId xmlns:a16="http://schemas.microsoft.com/office/drawing/2014/main" id="{FC13907C-62BF-419A-9D04-A10B325814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3" name="Text Box 1">
          <a:extLst>
            <a:ext uri="{FF2B5EF4-FFF2-40B4-BE49-F238E27FC236}">
              <a16:creationId xmlns:a16="http://schemas.microsoft.com/office/drawing/2014/main" id="{7D60B268-8811-48A9-BF0E-9BA183430B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14" name="Text Box 1">
          <a:extLst>
            <a:ext uri="{FF2B5EF4-FFF2-40B4-BE49-F238E27FC236}">
              <a16:creationId xmlns:a16="http://schemas.microsoft.com/office/drawing/2014/main" id="{855515D1-8E65-4C41-A926-98AFE887B1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15" name="Text Box 1">
          <a:extLst>
            <a:ext uri="{FF2B5EF4-FFF2-40B4-BE49-F238E27FC236}">
              <a16:creationId xmlns:a16="http://schemas.microsoft.com/office/drawing/2014/main" id="{BFC5B166-1442-49F6-915D-4AD3046B5E1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16" name="Text Box 1">
          <a:extLst>
            <a:ext uri="{FF2B5EF4-FFF2-40B4-BE49-F238E27FC236}">
              <a16:creationId xmlns:a16="http://schemas.microsoft.com/office/drawing/2014/main" id="{3A22FBD6-00D3-429A-B873-58C47DEFA28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17" name="Text Box 1">
          <a:extLst>
            <a:ext uri="{FF2B5EF4-FFF2-40B4-BE49-F238E27FC236}">
              <a16:creationId xmlns:a16="http://schemas.microsoft.com/office/drawing/2014/main" id="{267E54F2-2979-45EC-A313-611F1DD9C4F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8" name="Text Box 1">
          <a:extLst>
            <a:ext uri="{FF2B5EF4-FFF2-40B4-BE49-F238E27FC236}">
              <a16:creationId xmlns:a16="http://schemas.microsoft.com/office/drawing/2014/main" id="{98270A89-48AC-48D4-ABD8-0BBF6E25EB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19" name="Text Box 1">
          <a:extLst>
            <a:ext uri="{FF2B5EF4-FFF2-40B4-BE49-F238E27FC236}">
              <a16:creationId xmlns:a16="http://schemas.microsoft.com/office/drawing/2014/main" id="{9C730B5A-15A4-4B8D-B683-81740079858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0" name="Text Box 1">
          <a:extLst>
            <a:ext uri="{FF2B5EF4-FFF2-40B4-BE49-F238E27FC236}">
              <a16:creationId xmlns:a16="http://schemas.microsoft.com/office/drawing/2014/main" id="{F3C74A4C-565B-4E14-8D49-1E9B9F8F48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1" name="Text Box 1">
          <a:extLst>
            <a:ext uri="{FF2B5EF4-FFF2-40B4-BE49-F238E27FC236}">
              <a16:creationId xmlns:a16="http://schemas.microsoft.com/office/drawing/2014/main" id="{2264B93A-9A5E-4C2A-91FD-FB8BBF2AB89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22" name="Text Box 1">
          <a:extLst>
            <a:ext uri="{FF2B5EF4-FFF2-40B4-BE49-F238E27FC236}">
              <a16:creationId xmlns:a16="http://schemas.microsoft.com/office/drawing/2014/main" id="{B5A0773C-5C13-4805-9C31-75AB6BAA2C1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23" name="Text Box 1">
          <a:extLst>
            <a:ext uri="{FF2B5EF4-FFF2-40B4-BE49-F238E27FC236}">
              <a16:creationId xmlns:a16="http://schemas.microsoft.com/office/drawing/2014/main" id="{57677E6A-DAFB-4F6F-B215-3522F741BDD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24" name="Text Box 1">
          <a:extLst>
            <a:ext uri="{FF2B5EF4-FFF2-40B4-BE49-F238E27FC236}">
              <a16:creationId xmlns:a16="http://schemas.microsoft.com/office/drawing/2014/main" id="{031DEE8C-1A4F-4433-9CDB-59D22CD0764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25" name="Text Box 1">
          <a:extLst>
            <a:ext uri="{FF2B5EF4-FFF2-40B4-BE49-F238E27FC236}">
              <a16:creationId xmlns:a16="http://schemas.microsoft.com/office/drawing/2014/main" id="{BBED9810-434B-46D5-9244-2C4EADA5911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6" name="Text Box 1">
          <a:extLst>
            <a:ext uri="{FF2B5EF4-FFF2-40B4-BE49-F238E27FC236}">
              <a16:creationId xmlns:a16="http://schemas.microsoft.com/office/drawing/2014/main" id="{3C7A67EE-0B57-4B2C-896A-74A8EF5776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7" name="Text Box 1">
          <a:extLst>
            <a:ext uri="{FF2B5EF4-FFF2-40B4-BE49-F238E27FC236}">
              <a16:creationId xmlns:a16="http://schemas.microsoft.com/office/drawing/2014/main" id="{D69DB3CE-283E-40BE-BC2F-9DE8ADA7DA8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8" name="Text Box 1">
          <a:extLst>
            <a:ext uri="{FF2B5EF4-FFF2-40B4-BE49-F238E27FC236}">
              <a16:creationId xmlns:a16="http://schemas.microsoft.com/office/drawing/2014/main" id="{AE610610-903A-46BA-B88E-A6F405362C8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29" name="Text Box 1">
          <a:extLst>
            <a:ext uri="{FF2B5EF4-FFF2-40B4-BE49-F238E27FC236}">
              <a16:creationId xmlns:a16="http://schemas.microsoft.com/office/drawing/2014/main" id="{3067DBCB-37FF-42EC-865A-A766A21F7E6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30" name="Text Box 1">
          <a:extLst>
            <a:ext uri="{FF2B5EF4-FFF2-40B4-BE49-F238E27FC236}">
              <a16:creationId xmlns:a16="http://schemas.microsoft.com/office/drawing/2014/main" id="{DFC17632-F4F2-4A28-982E-6BEE10BAB09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31" name="Text Box 1">
          <a:extLst>
            <a:ext uri="{FF2B5EF4-FFF2-40B4-BE49-F238E27FC236}">
              <a16:creationId xmlns:a16="http://schemas.microsoft.com/office/drawing/2014/main" id="{A71E85D2-FC6B-4506-BE53-A76AD00B47E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32" name="Text Box 1">
          <a:extLst>
            <a:ext uri="{FF2B5EF4-FFF2-40B4-BE49-F238E27FC236}">
              <a16:creationId xmlns:a16="http://schemas.microsoft.com/office/drawing/2014/main" id="{01E0498B-9B2E-46AA-AACD-29445E59E4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33" name="Text Box 1">
          <a:extLst>
            <a:ext uri="{FF2B5EF4-FFF2-40B4-BE49-F238E27FC236}">
              <a16:creationId xmlns:a16="http://schemas.microsoft.com/office/drawing/2014/main" id="{FFC1C87B-865D-478D-B884-47AF7E724B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534" name="Text Box 1">
          <a:extLst>
            <a:ext uri="{FF2B5EF4-FFF2-40B4-BE49-F238E27FC236}">
              <a16:creationId xmlns:a16="http://schemas.microsoft.com/office/drawing/2014/main" id="{AC5A06BB-80A7-4B89-80F9-D7B27FBEAD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535" name="Text Box 1">
          <a:extLst>
            <a:ext uri="{FF2B5EF4-FFF2-40B4-BE49-F238E27FC236}">
              <a16:creationId xmlns:a16="http://schemas.microsoft.com/office/drawing/2014/main" id="{70434B8E-60EC-4CBD-BA6D-2A733721FA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536" name="Text Box 1">
          <a:extLst>
            <a:ext uri="{FF2B5EF4-FFF2-40B4-BE49-F238E27FC236}">
              <a16:creationId xmlns:a16="http://schemas.microsoft.com/office/drawing/2014/main" id="{83CDD207-C448-47C0-B4C1-B45C4C92979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537" name="Text Box 1">
          <a:extLst>
            <a:ext uri="{FF2B5EF4-FFF2-40B4-BE49-F238E27FC236}">
              <a16:creationId xmlns:a16="http://schemas.microsoft.com/office/drawing/2014/main" id="{CFC461CD-DD92-4C9C-A263-A74C2248167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38" name="Text Box 1">
          <a:extLst>
            <a:ext uri="{FF2B5EF4-FFF2-40B4-BE49-F238E27FC236}">
              <a16:creationId xmlns:a16="http://schemas.microsoft.com/office/drawing/2014/main" id="{C9C29844-A91A-4BE2-A618-A9FC49BED7D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39" name="Text Box 1">
          <a:extLst>
            <a:ext uri="{FF2B5EF4-FFF2-40B4-BE49-F238E27FC236}">
              <a16:creationId xmlns:a16="http://schemas.microsoft.com/office/drawing/2014/main" id="{2684B9E3-033D-48D7-BF95-958B18F68B1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40" name="Text Box 1">
          <a:extLst>
            <a:ext uri="{FF2B5EF4-FFF2-40B4-BE49-F238E27FC236}">
              <a16:creationId xmlns:a16="http://schemas.microsoft.com/office/drawing/2014/main" id="{C72E1F95-22D5-4D4F-B554-6C2F73006C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41" name="Text Box 1">
          <a:extLst>
            <a:ext uri="{FF2B5EF4-FFF2-40B4-BE49-F238E27FC236}">
              <a16:creationId xmlns:a16="http://schemas.microsoft.com/office/drawing/2014/main" id="{68C112D2-B770-47BA-94E3-3525051890F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42" name="Text Box 1">
          <a:extLst>
            <a:ext uri="{FF2B5EF4-FFF2-40B4-BE49-F238E27FC236}">
              <a16:creationId xmlns:a16="http://schemas.microsoft.com/office/drawing/2014/main" id="{F355FC67-ED75-4FCC-A3D9-404DB779852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43" name="Text Box 1">
          <a:extLst>
            <a:ext uri="{FF2B5EF4-FFF2-40B4-BE49-F238E27FC236}">
              <a16:creationId xmlns:a16="http://schemas.microsoft.com/office/drawing/2014/main" id="{67FA1C39-2517-4E19-98B9-7901BED7BE9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44" name="Text Box 1">
          <a:extLst>
            <a:ext uri="{FF2B5EF4-FFF2-40B4-BE49-F238E27FC236}">
              <a16:creationId xmlns:a16="http://schemas.microsoft.com/office/drawing/2014/main" id="{27FFB2A1-9B99-4906-B741-1BABDAF9339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45" name="Text Box 1">
          <a:extLst>
            <a:ext uri="{FF2B5EF4-FFF2-40B4-BE49-F238E27FC236}">
              <a16:creationId xmlns:a16="http://schemas.microsoft.com/office/drawing/2014/main" id="{26BE7936-5C21-4015-9C2B-C8E7FC7D1A7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46" name="Text Box 1">
          <a:extLst>
            <a:ext uri="{FF2B5EF4-FFF2-40B4-BE49-F238E27FC236}">
              <a16:creationId xmlns:a16="http://schemas.microsoft.com/office/drawing/2014/main" id="{9058727D-81A9-4640-8EE6-71375BD99B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47" name="Text Box 1">
          <a:extLst>
            <a:ext uri="{FF2B5EF4-FFF2-40B4-BE49-F238E27FC236}">
              <a16:creationId xmlns:a16="http://schemas.microsoft.com/office/drawing/2014/main" id="{0DC89B04-70E4-4E92-A540-AF9BB4A1CC7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48" name="Text Box 1">
          <a:extLst>
            <a:ext uri="{FF2B5EF4-FFF2-40B4-BE49-F238E27FC236}">
              <a16:creationId xmlns:a16="http://schemas.microsoft.com/office/drawing/2014/main" id="{013BB613-FF7F-4935-A108-54404A019AD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49" name="Text Box 1">
          <a:extLst>
            <a:ext uri="{FF2B5EF4-FFF2-40B4-BE49-F238E27FC236}">
              <a16:creationId xmlns:a16="http://schemas.microsoft.com/office/drawing/2014/main" id="{E7027D17-A624-45E7-A139-1EF9B51ADC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0" name="Text Box 1">
          <a:extLst>
            <a:ext uri="{FF2B5EF4-FFF2-40B4-BE49-F238E27FC236}">
              <a16:creationId xmlns:a16="http://schemas.microsoft.com/office/drawing/2014/main" id="{A0268CDD-2BCD-48F6-BA6D-3C5ECF5CDB1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1" name="Text Box 1">
          <a:extLst>
            <a:ext uri="{FF2B5EF4-FFF2-40B4-BE49-F238E27FC236}">
              <a16:creationId xmlns:a16="http://schemas.microsoft.com/office/drawing/2014/main" id="{6CEBB2DB-A27B-4F83-A79D-DBC9A87EF2B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2" name="Text Box 1">
          <a:extLst>
            <a:ext uri="{FF2B5EF4-FFF2-40B4-BE49-F238E27FC236}">
              <a16:creationId xmlns:a16="http://schemas.microsoft.com/office/drawing/2014/main" id="{FC5A8CD2-2213-450C-89F5-DC10747747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3" name="Text Box 1">
          <a:extLst>
            <a:ext uri="{FF2B5EF4-FFF2-40B4-BE49-F238E27FC236}">
              <a16:creationId xmlns:a16="http://schemas.microsoft.com/office/drawing/2014/main" id="{2EED4F08-4F7A-4CF0-8FD8-89081274306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54" name="Text Box 1">
          <a:extLst>
            <a:ext uri="{FF2B5EF4-FFF2-40B4-BE49-F238E27FC236}">
              <a16:creationId xmlns:a16="http://schemas.microsoft.com/office/drawing/2014/main" id="{39BCA88B-2C3E-41CE-8688-4E416777716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55" name="Text Box 1">
          <a:extLst>
            <a:ext uri="{FF2B5EF4-FFF2-40B4-BE49-F238E27FC236}">
              <a16:creationId xmlns:a16="http://schemas.microsoft.com/office/drawing/2014/main" id="{367D85E1-A789-413D-9585-77C8B35E79E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56" name="Text Box 1">
          <a:extLst>
            <a:ext uri="{FF2B5EF4-FFF2-40B4-BE49-F238E27FC236}">
              <a16:creationId xmlns:a16="http://schemas.microsoft.com/office/drawing/2014/main" id="{9A9F8B42-0EE4-4343-AD55-A3F56F584C4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57" name="Text Box 1">
          <a:extLst>
            <a:ext uri="{FF2B5EF4-FFF2-40B4-BE49-F238E27FC236}">
              <a16:creationId xmlns:a16="http://schemas.microsoft.com/office/drawing/2014/main" id="{9901BAAD-BCED-498D-8E96-11F4CD64720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8" name="Text Box 1">
          <a:extLst>
            <a:ext uri="{FF2B5EF4-FFF2-40B4-BE49-F238E27FC236}">
              <a16:creationId xmlns:a16="http://schemas.microsoft.com/office/drawing/2014/main" id="{F45E2AC1-4CF9-4EF8-8667-9940B6B2CE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59" name="Text Box 1">
          <a:extLst>
            <a:ext uri="{FF2B5EF4-FFF2-40B4-BE49-F238E27FC236}">
              <a16:creationId xmlns:a16="http://schemas.microsoft.com/office/drawing/2014/main" id="{1F9E6F5B-6F1B-4B63-B0DA-575BD6F9BC5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60" name="Text Box 1">
          <a:extLst>
            <a:ext uri="{FF2B5EF4-FFF2-40B4-BE49-F238E27FC236}">
              <a16:creationId xmlns:a16="http://schemas.microsoft.com/office/drawing/2014/main" id="{BFF6116C-143E-4648-931D-A0BC0D94254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61" name="Text Box 1">
          <a:extLst>
            <a:ext uri="{FF2B5EF4-FFF2-40B4-BE49-F238E27FC236}">
              <a16:creationId xmlns:a16="http://schemas.microsoft.com/office/drawing/2014/main" id="{93B0B19A-BF9C-4872-B877-D557D74FBEF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2" name="Text Box 1">
          <a:extLst>
            <a:ext uri="{FF2B5EF4-FFF2-40B4-BE49-F238E27FC236}">
              <a16:creationId xmlns:a16="http://schemas.microsoft.com/office/drawing/2014/main" id="{493213F1-3DFC-402B-8BFE-ECD243F6B30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3" name="Text Box 1">
          <a:extLst>
            <a:ext uri="{FF2B5EF4-FFF2-40B4-BE49-F238E27FC236}">
              <a16:creationId xmlns:a16="http://schemas.microsoft.com/office/drawing/2014/main" id="{FD12900A-B654-45ED-8A4D-614A798F0E6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4" name="Text Box 1">
          <a:extLst>
            <a:ext uri="{FF2B5EF4-FFF2-40B4-BE49-F238E27FC236}">
              <a16:creationId xmlns:a16="http://schemas.microsoft.com/office/drawing/2014/main" id="{DEC3F1FD-5A58-4B27-9FCD-5CA6785789C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5" name="Text Box 1">
          <a:extLst>
            <a:ext uri="{FF2B5EF4-FFF2-40B4-BE49-F238E27FC236}">
              <a16:creationId xmlns:a16="http://schemas.microsoft.com/office/drawing/2014/main" id="{72AE2919-674A-432E-85AF-B11D04F664B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6" name="Text Box 1">
          <a:extLst>
            <a:ext uri="{FF2B5EF4-FFF2-40B4-BE49-F238E27FC236}">
              <a16:creationId xmlns:a16="http://schemas.microsoft.com/office/drawing/2014/main" id="{D987C0FA-7F9F-41C4-BE91-A7F399D0771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7" name="Text Box 1">
          <a:extLst>
            <a:ext uri="{FF2B5EF4-FFF2-40B4-BE49-F238E27FC236}">
              <a16:creationId xmlns:a16="http://schemas.microsoft.com/office/drawing/2014/main" id="{29D99283-C58A-4FCF-95DB-E41A19DE322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8" name="Text Box 1">
          <a:extLst>
            <a:ext uri="{FF2B5EF4-FFF2-40B4-BE49-F238E27FC236}">
              <a16:creationId xmlns:a16="http://schemas.microsoft.com/office/drawing/2014/main" id="{963387BC-405E-4E89-978F-3645DE12101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69" name="Text Box 1">
          <a:extLst>
            <a:ext uri="{FF2B5EF4-FFF2-40B4-BE49-F238E27FC236}">
              <a16:creationId xmlns:a16="http://schemas.microsoft.com/office/drawing/2014/main" id="{7A30F00E-47EB-416D-A883-F2EFE8E55D9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0" name="Text Box 1">
          <a:extLst>
            <a:ext uri="{FF2B5EF4-FFF2-40B4-BE49-F238E27FC236}">
              <a16:creationId xmlns:a16="http://schemas.microsoft.com/office/drawing/2014/main" id="{6C4AD082-7FB9-4BAB-A5D1-C0DCDA95878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1" name="Text Box 1">
          <a:extLst>
            <a:ext uri="{FF2B5EF4-FFF2-40B4-BE49-F238E27FC236}">
              <a16:creationId xmlns:a16="http://schemas.microsoft.com/office/drawing/2014/main" id="{83F695FF-2311-42D9-B9E3-132FD2C1584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2" name="Text Box 1">
          <a:extLst>
            <a:ext uri="{FF2B5EF4-FFF2-40B4-BE49-F238E27FC236}">
              <a16:creationId xmlns:a16="http://schemas.microsoft.com/office/drawing/2014/main" id="{72D39589-00D1-472B-AEAE-B6F86986481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3" name="Text Box 1">
          <a:extLst>
            <a:ext uri="{FF2B5EF4-FFF2-40B4-BE49-F238E27FC236}">
              <a16:creationId xmlns:a16="http://schemas.microsoft.com/office/drawing/2014/main" id="{20025BD5-1DF2-454E-99DD-40246750CD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4" name="Text Box 1">
          <a:extLst>
            <a:ext uri="{FF2B5EF4-FFF2-40B4-BE49-F238E27FC236}">
              <a16:creationId xmlns:a16="http://schemas.microsoft.com/office/drawing/2014/main" id="{6D7EC786-7A62-4E38-BF39-20E1E4CE9A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5" name="Text Box 1">
          <a:extLst>
            <a:ext uri="{FF2B5EF4-FFF2-40B4-BE49-F238E27FC236}">
              <a16:creationId xmlns:a16="http://schemas.microsoft.com/office/drawing/2014/main" id="{D98B397D-3EA9-45DD-AE7C-C183FB5256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6" name="Text Box 1">
          <a:extLst>
            <a:ext uri="{FF2B5EF4-FFF2-40B4-BE49-F238E27FC236}">
              <a16:creationId xmlns:a16="http://schemas.microsoft.com/office/drawing/2014/main" id="{B4E7989A-75EB-485B-8495-2ADA275C95D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577" name="Text Box 1">
          <a:extLst>
            <a:ext uri="{FF2B5EF4-FFF2-40B4-BE49-F238E27FC236}">
              <a16:creationId xmlns:a16="http://schemas.microsoft.com/office/drawing/2014/main" id="{8733DF43-8A96-49CD-9B92-464FA0D8CA9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78" name="Text Box 1">
          <a:extLst>
            <a:ext uri="{FF2B5EF4-FFF2-40B4-BE49-F238E27FC236}">
              <a16:creationId xmlns:a16="http://schemas.microsoft.com/office/drawing/2014/main" id="{33116C3D-D6B4-4C5E-9DD1-CF08F2811C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79" name="Text Box 1">
          <a:extLst>
            <a:ext uri="{FF2B5EF4-FFF2-40B4-BE49-F238E27FC236}">
              <a16:creationId xmlns:a16="http://schemas.microsoft.com/office/drawing/2014/main" id="{3C17E30D-A152-49BB-8D1F-05CBBF11AE0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80" name="Text Box 1">
          <a:extLst>
            <a:ext uri="{FF2B5EF4-FFF2-40B4-BE49-F238E27FC236}">
              <a16:creationId xmlns:a16="http://schemas.microsoft.com/office/drawing/2014/main" id="{F5A7B0D2-26C9-4B3B-B0D7-85860BDF645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81" name="Text Box 1">
          <a:extLst>
            <a:ext uri="{FF2B5EF4-FFF2-40B4-BE49-F238E27FC236}">
              <a16:creationId xmlns:a16="http://schemas.microsoft.com/office/drawing/2014/main" id="{85B4FC43-8092-4277-835F-4331D8FB780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82" name="Text Box 1">
          <a:extLst>
            <a:ext uri="{FF2B5EF4-FFF2-40B4-BE49-F238E27FC236}">
              <a16:creationId xmlns:a16="http://schemas.microsoft.com/office/drawing/2014/main" id="{C5C66475-6B3D-44B6-9272-0338D9327AB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83" name="Text Box 1">
          <a:extLst>
            <a:ext uri="{FF2B5EF4-FFF2-40B4-BE49-F238E27FC236}">
              <a16:creationId xmlns:a16="http://schemas.microsoft.com/office/drawing/2014/main" id="{D2A87DC9-D821-41BC-BA97-BE264A0727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84" name="Text Box 1">
          <a:extLst>
            <a:ext uri="{FF2B5EF4-FFF2-40B4-BE49-F238E27FC236}">
              <a16:creationId xmlns:a16="http://schemas.microsoft.com/office/drawing/2014/main" id="{5E7CAC9A-F649-4894-B325-EEFCEFEFC9C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85" name="Text Box 1">
          <a:extLst>
            <a:ext uri="{FF2B5EF4-FFF2-40B4-BE49-F238E27FC236}">
              <a16:creationId xmlns:a16="http://schemas.microsoft.com/office/drawing/2014/main" id="{FC929F00-1EDB-4414-84B8-BC965B57AFB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86" name="Text Box 1">
          <a:extLst>
            <a:ext uri="{FF2B5EF4-FFF2-40B4-BE49-F238E27FC236}">
              <a16:creationId xmlns:a16="http://schemas.microsoft.com/office/drawing/2014/main" id="{A7FA6ED2-D0C8-4372-8C03-C942F729EC4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87" name="Text Box 1">
          <a:extLst>
            <a:ext uri="{FF2B5EF4-FFF2-40B4-BE49-F238E27FC236}">
              <a16:creationId xmlns:a16="http://schemas.microsoft.com/office/drawing/2014/main" id="{C06B05B8-F3FA-4051-97BB-ACABD8DD391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88" name="Text Box 1">
          <a:extLst>
            <a:ext uri="{FF2B5EF4-FFF2-40B4-BE49-F238E27FC236}">
              <a16:creationId xmlns:a16="http://schemas.microsoft.com/office/drawing/2014/main" id="{8698CDD9-EA00-4884-BA26-3CD52BD72F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89" name="Text Box 1">
          <a:extLst>
            <a:ext uri="{FF2B5EF4-FFF2-40B4-BE49-F238E27FC236}">
              <a16:creationId xmlns:a16="http://schemas.microsoft.com/office/drawing/2014/main" id="{93948F0A-253F-4776-AAE1-691958FAA1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0" name="Text Box 1">
          <a:extLst>
            <a:ext uri="{FF2B5EF4-FFF2-40B4-BE49-F238E27FC236}">
              <a16:creationId xmlns:a16="http://schemas.microsoft.com/office/drawing/2014/main" id="{2ACD82E0-52BD-4490-919D-E266172B859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1" name="Text Box 1">
          <a:extLst>
            <a:ext uri="{FF2B5EF4-FFF2-40B4-BE49-F238E27FC236}">
              <a16:creationId xmlns:a16="http://schemas.microsoft.com/office/drawing/2014/main" id="{C9114306-93A9-430D-A798-C4930F6D12B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2" name="Text Box 1">
          <a:extLst>
            <a:ext uri="{FF2B5EF4-FFF2-40B4-BE49-F238E27FC236}">
              <a16:creationId xmlns:a16="http://schemas.microsoft.com/office/drawing/2014/main" id="{5BB412EA-D2B7-48E7-93C3-7DFC962DF2D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3" name="Text Box 1">
          <a:extLst>
            <a:ext uri="{FF2B5EF4-FFF2-40B4-BE49-F238E27FC236}">
              <a16:creationId xmlns:a16="http://schemas.microsoft.com/office/drawing/2014/main" id="{180D0702-4CF2-46FE-A451-93F30292395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94" name="Text Box 1">
          <a:extLst>
            <a:ext uri="{FF2B5EF4-FFF2-40B4-BE49-F238E27FC236}">
              <a16:creationId xmlns:a16="http://schemas.microsoft.com/office/drawing/2014/main" id="{E0BD6BAD-D47B-4FD7-A93B-9E901BDF7D8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95" name="Text Box 1">
          <a:extLst>
            <a:ext uri="{FF2B5EF4-FFF2-40B4-BE49-F238E27FC236}">
              <a16:creationId xmlns:a16="http://schemas.microsoft.com/office/drawing/2014/main" id="{05A85E97-51CE-43A6-AAF1-909FE5E1931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596" name="Text Box 1">
          <a:extLst>
            <a:ext uri="{FF2B5EF4-FFF2-40B4-BE49-F238E27FC236}">
              <a16:creationId xmlns:a16="http://schemas.microsoft.com/office/drawing/2014/main" id="{A36FD22E-4D62-4225-8873-8DAE357C242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597" name="Text Box 1">
          <a:extLst>
            <a:ext uri="{FF2B5EF4-FFF2-40B4-BE49-F238E27FC236}">
              <a16:creationId xmlns:a16="http://schemas.microsoft.com/office/drawing/2014/main" id="{56BF8EF0-35C9-45C4-8363-35FB407A3A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8" name="Text Box 1">
          <a:extLst>
            <a:ext uri="{FF2B5EF4-FFF2-40B4-BE49-F238E27FC236}">
              <a16:creationId xmlns:a16="http://schemas.microsoft.com/office/drawing/2014/main" id="{F1246425-FD4D-4B26-8CB7-06D8655F90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599" name="Text Box 1">
          <a:extLst>
            <a:ext uri="{FF2B5EF4-FFF2-40B4-BE49-F238E27FC236}">
              <a16:creationId xmlns:a16="http://schemas.microsoft.com/office/drawing/2014/main" id="{52F4515C-F541-4AC5-BD65-0FF0D98B3B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0" name="Text Box 1">
          <a:extLst>
            <a:ext uri="{FF2B5EF4-FFF2-40B4-BE49-F238E27FC236}">
              <a16:creationId xmlns:a16="http://schemas.microsoft.com/office/drawing/2014/main" id="{7DDBFBF4-FFEA-4C37-B17E-00138314B4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1" name="Text Box 1">
          <a:extLst>
            <a:ext uri="{FF2B5EF4-FFF2-40B4-BE49-F238E27FC236}">
              <a16:creationId xmlns:a16="http://schemas.microsoft.com/office/drawing/2014/main" id="{0FB86ABA-3903-4624-A8B3-BAA0BA9427E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02" name="Text Box 1">
          <a:extLst>
            <a:ext uri="{FF2B5EF4-FFF2-40B4-BE49-F238E27FC236}">
              <a16:creationId xmlns:a16="http://schemas.microsoft.com/office/drawing/2014/main" id="{6F3F67E1-D720-4589-8288-BC5608DD2D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03" name="Text Box 1">
          <a:extLst>
            <a:ext uri="{FF2B5EF4-FFF2-40B4-BE49-F238E27FC236}">
              <a16:creationId xmlns:a16="http://schemas.microsoft.com/office/drawing/2014/main" id="{7B335F1F-416B-4964-9822-EF31468A12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04" name="Text Box 1">
          <a:extLst>
            <a:ext uri="{FF2B5EF4-FFF2-40B4-BE49-F238E27FC236}">
              <a16:creationId xmlns:a16="http://schemas.microsoft.com/office/drawing/2014/main" id="{A9C5CE11-36B5-4B1E-BCDF-16B268E49AE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05" name="Text Box 1">
          <a:extLst>
            <a:ext uri="{FF2B5EF4-FFF2-40B4-BE49-F238E27FC236}">
              <a16:creationId xmlns:a16="http://schemas.microsoft.com/office/drawing/2014/main" id="{1042BA09-8055-4115-887A-F13596E5065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6" name="Text Box 1">
          <a:extLst>
            <a:ext uri="{FF2B5EF4-FFF2-40B4-BE49-F238E27FC236}">
              <a16:creationId xmlns:a16="http://schemas.microsoft.com/office/drawing/2014/main" id="{BC3D5CDD-C589-4A88-88D1-E9C4B6E3BC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7" name="Text Box 1">
          <a:extLst>
            <a:ext uri="{FF2B5EF4-FFF2-40B4-BE49-F238E27FC236}">
              <a16:creationId xmlns:a16="http://schemas.microsoft.com/office/drawing/2014/main" id="{BD0DA1AD-C55A-4428-A1F2-157A151448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8" name="Text Box 1">
          <a:extLst>
            <a:ext uri="{FF2B5EF4-FFF2-40B4-BE49-F238E27FC236}">
              <a16:creationId xmlns:a16="http://schemas.microsoft.com/office/drawing/2014/main" id="{8FBA1C88-CED8-42D8-BE7A-CF2841B6331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09" name="Text Box 1">
          <a:extLst>
            <a:ext uri="{FF2B5EF4-FFF2-40B4-BE49-F238E27FC236}">
              <a16:creationId xmlns:a16="http://schemas.microsoft.com/office/drawing/2014/main" id="{8C81A01F-8A47-4A1F-BAC9-227783052E0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10" name="Text Box 1">
          <a:extLst>
            <a:ext uri="{FF2B5EF4-FFF2-40B4-BE49-F238E27FC236}">
              <a16:creationId xmlns:a16="http://schemas.microsoft.com/office/drawing/2014/main" id="{93686929-09B7-42C4-A7D1-E7E4F7C15BB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11" name="Text Box 1">
          <a:extLst>
            <a:ext uri="{FF2B5EF4-FFF2-40B4-BE49-F238E27FC236}">
              <a16:creationId xmlns:a16="http://schemas.microsoft.com/office/drawing/2014/main" id="{503AB112-F4F8-4C27-AA9E-A1A4D7BF221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12" name="Text Box 1">
          <a:extLst>
            <a:ext uri="{FF2B5EF4-FFF2-40B4-BE49-F238E27FC236}">
              <a16:creationId xmlns:a16="http://schemas.microsoft.com/office/drawing/2014/main" id="{B9BE7B21-347D-4690-9052-AE0A8750346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13" name="Text Box 1">
          <a:extLst>
            <a:ext uri="{FF2B5EF4-FFF2-40B4-BE49-F238E27FC236}">
              <a16:creationId xmlns:a16="http://schemas.microsoft.com/office/drawing/2014/main" id="{D5E7A8B8-249A-4F02-979E-878F8C750CA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14" name="Text Box 1">
          <a:extLst>
            <a:ext uri="{FF2B5EF4-FFF2-40B4-BE49-F238E27FC236}">
              <a16:creationId xmlns:a16="http://schemas.microsoft.com/office/drawing/2014/main" id="{EAAF37D7-D92E-40FA-8794-096E0A74E3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15" name="Text Box 1">
          <a:extLst>
            <a:ext uri="{FF2B5EF4-FFF2-40B4-BE49-F238E27FC236}">
              <a16:creationId xmlns:a16="http://schemas.microsoft.com/office/drawing/2014/main" id="{8AA6D654-2E20-4946-8BCE-2B32CC1016A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16" name="Text Box 1">
          <a:extLst>
            <a:ext uri="{FF2B5EF4-FFF2-40B4-BE49-F238E27FC236}">
              <a16:creationId xmlns:a16="http://schemas.microsoft.com/office/drawing/2014/main" id="{0EBD6660-A107-44F1-B258-06EF824C44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17" name="Text Box 1">
          <a:extLst>
            <a:ext uri="{FF2B5EF4-FFF2-40B4-BE49-F238E27FC236}">
              <a16:creationId xmlns:a16="http://schemas.microsoft.com/office/drawing/2014/main" id="{49F30CAA-C05A-4333-9060-FDAB880BC09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18" name="Text Box 1">
          <a:extLst>
            <a:ext uri="{FF2B5EF4-FFF2-40B4-BE49-F238E27FC236}">
              <a16:creationId xmlns:a16="http://schemas.microsoft.com/office/drawing/2014/main" id="{AE495F11-5A0A-4720-9DDD-9A322619C02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19" name="Text Box 1">
          <a:extLst>
            <a:ext uri="{FF2B5EF4-FFF2-40B4-BE49-F238E27FC236}">
              <a16:creationId xmlns:a16="http://schemas.microsoft.com/office/drawing/2014/main" id="{0D537818-FB01-4F33-9FF7-FAB15DC5543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20" name="Text Box 1">
          <a:extLst>
            <a:ext uri="{FF2B5EF4-FFF2-40B4-BE49-F238E27FC236}">
              <a16:creationId xmlns:a16="http://schemas.microsoft.com/office/drawing/2014/main" id="{9CBEF362-58D8-408C-AD32-13DC9D4EA0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21" name="Text Box 1">
          <a:extLst>
            <a:ext uri="{FF2B5EF4-FFF2-40B4-BE49-F238E27FC236}">
              <a16:creationId xmlns:a16="http://schemas.microsoft.com/office/drawing/2014/main" id="{94712B18-1A58-480B-A4D9-95E431431B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22" name="Text Box 1">
          <a:extLst>
            <a:ext uri="{FF2B5EF4-FFF2-40B4-BE49-F238E27FC236}">
              <a16:creationId xmlns:a16="http://schemas.microsoft.com/office/drawing/2014/main" id="{638B98A9-B7DE-4B1E-9189-4A477388EF5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23" name="Text Box 1">
          <a:extLst>
            <a:ext uri="{FF2B5EF4-FFF2-40B4-BE49-F238E27FC236}">
              <a16:creationId xmlns:a16="http://schemas.microsoft.com/office/drawing/2014/main" id="{EF70249B-6102-4B6C-8E12-EBABB2A05B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24" name="Text Box 1">
          <a:extLst>
            <a:ext uri="{FF2B5EF4-FFF2-40B4-BE49-F238E27FC236}">
              <a16:creationId xmlns:a16="http://schemas.microsoft.com/office/drawing/2014/main" id="{7FB0C43C-CC38-4D8F-99C8-1EACB8B4ED3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25" name="Text Box 1">
          <a:extLst>
            <a:ext uri="{FF2B5EF4-FFF2-40B4-BE49-F238E27FC236}">
              <a16:creationId xmlns:a16="http://schemas.microsoft.com/office/drawing/2014/main" id="{A08EC588-29EE-4374-8617-ABF2B09599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26" name="Text Box 1">
          <a:extLst>
            <a:ext uri="{FF2B5EF4-FFF2-40B4-BE49-F238E27FC236}">
              <a16:creationId xmlns:a16="http://schemas.microsoft.com/office/drawing/2014/main" id="{80A7FFFF-DB05-4AA9-9068-4E23392831B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27" name="Text Box 1">
          <a:extLst>
            <a:ext uri="{FF2B5EF4-FFF2-40B4-BE49-F238E27FC236}">
              <a16:creationId xmlns:a16="http://schemas.microsoft.com/office/drawing/2014/main" id="{0549B4C1-D32D-463D-ABEC-B3BAC36F073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28" name="Text Box 1">
          <a:extLst>
            <a:ext uri="{FF2B5EF4-FFF2-40B4-BE49-F238E27FC236}">
              <a16:creationId xmlns:a16="http://schemas.microsoft.com/office/drawing/2014/main" id="{0B6745BB-D560-4E38-9263-71B9F899264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29" name="Text Box 1">
          <a:extLst>
            <a:ext uri="{FF2B5EF4-FFF2-40B4-BE49-F238E27FC236}">
              <a16:creationId xmlns:a16="http://schemas.microsoft.com/office/drawing/2014/main" id="{74DAD83B-53F3-4677-BB2E-BD4E87EC8CF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30" name="Text Box 1">
          <a:extLst>
            <a:ext uri="{FF2B5EF4-FFF2-40B4-BE49-F238E27FC236}">
              <a16:creationId xmlns:a16="http://schemas.microsoft.com/office/drawing/2014/main" id="{6D21881E-AFCE-49DA-AC5E-D362B19817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31" name="Text Box 1">
          <a:extLst>
            <a:ext uri="{FF2B5EF4-FFF2-40B4-BE49-F238E27FC236}">
              <a16:creationId xmlns:a16="http://schemas.microsoft.com/office/drawing/2014/main" id="{1321895E-032D-468C-9FD9-37D7BB7701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32" name="Text Box 1">
          <a:extLst>
            <a:ext uri="{FF2B5EF4-FFF2-40B4-BE49-F238E27FC236}">
              <a16:creationId xmlns:a16="http://schemas.microsoft.com/office/drawing/2014/main" id="{9B0C320A-EC0A-4471-9D4C-188053AC3AC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33" name="Text Box 1">
          <a:extLst>
            <a:ext uri="{FF2B5EF4-FFF2-40B4-BE49-F238E27FC236}">
              <a16:creationId xmlns:a16="http://schemas.microsoft.com/office/drawing/2014/main" id="{AF3E8BEC-FFD6-4C12-B44E-ACCD999EA1A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34" name="Text Box 1">
          <a:extLst>
            <a:ext uri="{FF2B5EF4-FFF2-40B4-BE49-F238E27FC236}">
              <a16:creationId xmlns:a16="http://schemas.microsoft.com/office/drawing/2014/main" id="{74931051-6400-4735-A630-36861ABB269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35" name="Text Box 1">
          <a:extLst>
            <a:ext uri="{FF2B5EF4-FFF2-40B4-BE49-F238E27FC236}">
              <a16:creationId xmlns:a16="http://schemas.microsoft.com/office/drawing/2014/main" id="{8C82857E-ED0C-4E3F-9C11-3334416A85C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36" name="Text Box 1">
          <a:extLst>
            <a:ext uri="{FF2B5EF4-FFF2-40B4-BE49-F238E27FC236}">
              <a16:creationId xmlns:a16="http://schemas.microsoft.com/office/drawing/2014/main" id="{8C2BAD46-E2B0-4E4D-B4E4-DCED30ED99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37" name="Text Box 1">
          <a:extLst>
            <a:ext uri="{FF2B5EF4-FFF2-40B4-BE49-F238E27FC236}">
              <a16:creationId xmlns:a16="http://schemas.microsoft.com/office/drawing/2014/main" id="{A96225AE-5490-4E5C-85B8-CD2FE0C276B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38" name="Text Box 1">
          <a:extLst>
            <a:ext uri="{FF2B5EF4-FFF2-40B4-BE49-F238E27FC236}">
              <a16:creationId xmlns:a16="http://schemas.microsoft.com/office/drawing/2014/main" id="{51835EC2-607B-4C34-9D8A-79EB8886AFE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39" name="Text Box 1">
          <a:extLst>
            <a:ext uri="{FF2B5EF4-FFF2-40B4-BE49-F238E27FC236}">
              <a16:creationId xmlns:a16="http://schemas.microsoft.com/office/drawing/2014/main" id="{B092D95F-2B3F-4594-97CD-04FE7FBC11C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0" name="Text Box 1">
          <a:extLst>
            <a:ext uri="{FF2B5EF4-FFF2-40B4-BE49-F238E27FC236}">
              <a16:creationId xmlns:a16="http://schemas.microsoft.com/office/drawing/2014/main" id="{8D523E59-7D7E-4248-8E95-4BA31A022DA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1" name="Text Box 1">
          <a:extLst>
            <a:ext uri="{FF2B5EF4-FFF2-40B4-BE49-F238E27FC236}">
              <a16:creationId xmlns:a16="http://schemas.microsoft.com/office/drawing/2014/main" id="{C9A05FF3-C598-4B14-80F0-314B9D20C4D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42" name="Text Box 1">
          <a:extLst>
            <a:ext uri="{FF2B5EF4-FFF2-40B4-BE49-F238E27FC236}">
              <a16:creationId xmlns:a16="http://schemas.microsoft.com/office/drawing/2014/main" id="{E9997D19-A654-4FF6-B1B3-77FBD2D43F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43" name="Text Box 1">
          <a:extLst>
            <a:ext uri="{FF2B5EF4-FFF2-40B4-BE49-F238E27FC236}">
              <a16:creationId xmlns:a16="http://schemas.microsoft.com/office/drawing/2014/main" id="{8417288B-03FD-4C93-814E-F99CF91D56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44" name="Text Box 1">
          <a:extLst>
            <a:ext uri="{FF2B5EF4-FFF2-40B4-BE49-F238E27FC236}">
              <a16:creationId xmlns:a16="http://schemas.microsoft.com/office/drawing/2014/main" id="{230A7C0B-365E-4E25-8254-6F3FD5E681B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45" name="Text Box 1">
          <a:extLst>
            <a:ext uri="{FF2B5EF4-FFF2-40B4-BE49-F238E27FC236}">
              <a16:creationId xmlns:a16="http://schemas.microsoft.com/office/drawing/2014/main" id="{AD7594FE-6FA2-48CF-8998-BD4922D74CA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6" name="Text Box 1">
          <a:extLst>
            <a:ext uri="{FF2B5EF4-FFF2-40B4-BE49-F238E27FC236}">
              <a16:creationId xmlns:a16="http://schemas.microsoft.com/office/drawing/2014/main" id="{C1786DF1-309C-4E5F-AF20-3053FC2CF2E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7" name="Text Box 1">
          <a:extLst>
            <a:ext uri="{FF2B5EF4-FFF2-40B4-BE49-F238E27FC236}">
              <a16:creationId xmlns:a16="http://schemas.microsoft.com/office/drawing/2014/main" id="{45E4F0D6-9A2C-460F-9DF9-34814DA1070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8" name="Text Box 1">
          <a:extLst>
            <a:ext uri="{FF2B5EF4-FFF2-40B4-BE49-F238E27FC236}">
              <a16:creationId xmlns:a16="http://schemas.microsoft.com/office/drawing/2014/main" id="{A605328D-3DEA-4842-81C3-D5A201C3C5D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49" name="Text Box 1">
          <a:extLst>
            <a:ext uri="{FF2B5EF4-FFF2-40B4-BE49-F238E27FC236}">
              <a16:creationId xmlns:a16="http://schemas.microsoft.com/office/drawing/2014/main" id="{AA1B5321-FE95-48C7-8CD9-7BD24271431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50" name="Text Box 1">
          <a:extLst>
            <a:ext uri="{FF2B5EF4-FFF2-40B4-BE49-F238E27FC236}">
              <a16:creationId xmlns:a16="http://schemas.microsoft.com/office/drawing/2014/main" id="{49FE40E9-CF68-407D-BF6A-BE7CC17DD23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51" name="Text Box 1">
          <a:extLst>
            <a:ext uri="{FF2B5EF4-FFF2-40B4-BE49-F238E27FC236}">
              <a16:creationId xmlns:a16="http://schemas.microsoft.com/office/drawing/2014/main" id="{1D7FBE93-7BB3-4133-BF5A-FD5A5E61043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52" name="Text Box 1">
          <a:extLst>
            <a:ext uri="{FF2B5EF4-FFF2-40B4-BE49-F238E27FC236}">
              <a16:creationId xmlns:a16="http://schemas.microsoft.com/office/drawing/2014/main" id="{9D79EC8E-4969-49D0-855F-445D6B48099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53" name="Text Box 1">
          <a:extLst>
            <a:ext uri="{FF2B5EF4-FFF2-40B4-BE49-F238E27FC236}">
              <a16:creationId xmlns:a16="http://schemas.microsoft.com/office/drawing/2014/main" id="{B8F7EF21-C21A-49F3-AA9B-1FED85970F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54" name="Text Box 1">
          <a:extLst>
            <a:ext uri="{FF2B5EF4-FFF2-40B4-BE49-F238E27FC236}">
              <a16:creationId xmlns:a16="http://schemas.microsoft.com/office/drawing/2014/main" id="{04507A88-DBD6-4639-B7F3-D368EA7FC56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55" name="Text Box 1">
          <a:extLst>
            <a:ext uri="{FF2B5EF4-FFF2-40B4-BE49-F238E27FC236}">
              <a16:creationId xmlns:a16="http://schemas.microsoft.com/office/drawing/2014/main" id="{B1B2D4A3-049A-46FC-978A-3544D32E10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56" name="Text Box 1">
          <a:extLst>
            <a:ext uri="{FF2B5EF4-FFF2-40B4-BE49-F238E27FC236}">
              <a16:creationId xmlns:a16="http://schemas.microsoft.com/office/drawing/2014/main" id="{F38A9E15-E70F-4573-BA62-56D60305676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57" name="Text Box 1">
          <a:extLst>
            <a:ext uri="{FF2B5EF4-FFF2-40B4-BE49-F238E27FC236}">
              <a16:creationId xmlns:a16="http://schemas.microsoft.com/office/drawing/2014/main" id="{0D35A706-03F3-4F8F-B84F-32527E0E29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58" name="Text Box 1">
          <a:extLst>
            <a:ext uri="{FF2B5EF4-FFF2-40B4-BE49-F238E27FC236}">
              <a16:creationId xmlns:a16="http://schemas.microsoft.com/office/drawing/2014/main" id="{B7FC6FAC-04EE-44AE-9DD1-91284E96D9A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59" name="Text Box 1">
          <a:extLst>
            <a:ext uri="{FF2B5EF4-FFF2-40B4-BE49-F238E27FC236}">
              <a16:creationId xmlns:a16="http://schemas.microsoft.com/office/drawing/2014/main" id="{90303A56-D7B5-4DC8-85C4-9A4A6B95E03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60" name="Text Box 1">
          <a:extLst>
            <a:ext uri="{FF2B5EF4-FFF2-40B4-BE49-F238E27FC236}">
              <a16:creationId xmlns:a16="http://schemas.microsoft.com/office/drawing/2014/main" id="{ED294162-68C9-425C-956D-65D2CC36955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61" name="Text Box 1">
          <a:extLst>
            <a:ext uri="{FF2B5EF4-FFF2-40B4-BE49-F238E27FC236}">
              <a16:creationId xmlns:a16="http://schemas.microsoft.com/office/drawing/2014/main" id="{5AF7E2F5-F0C7-4E4B-B3A7-094E61FCF87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62" name="Text Box 1">
          <a:extLst>
            <a:ext uri="{FF2B5EF4-FFF2-40B4-BE49-F238E27FC236}">
              <a16:creationId xmlns:a16="http://schemas.microsoft.com/office/drawing/2014/main" id="{C5F707A9-60C8-4C06-B965-BDD7877BE36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63" name="Text Box 1">
          <a:extLst>
            <a:ext uri="{FF2B5EF4-FFF2-40B4-BE49-F238E27FC236}">
              <a16:creationId xmlns:a16="http://schemas.microsoft.com/office/drawing/2014/main" id="{E6A07869-B04F-407C-A970-B2F18D48F66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64" name="Text Box 1">
          <a:extLst>
            <a:ext uri="{FF2B5EF4-FFF2-40B4-BE49-F238E27FC236}">
              <a16:creationId xmlns:a16="http://schemas.microsoft.com/office/drawing/2014/main" id="{853DB058-F8D5-41E9-9F10-4BE042D0CB0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65" name="Text Box 1">
          <a:extLst>
            <a:ext uri="{FF2B5EF4-FFF2-40B4-BE49-F238E27FC236}">
              <a16:creationId xmlns:a16="http://schemas.microsoft.com/office/drawing/2014/main" id="{F48845BD-B96C-40F0-8B35-33A181097D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66" name="Text Box 1">
          <a:extLst>
            <a:ext uri="{FF2B5EF4-FFF2-40B4-BE49-F238E27FC236}">
              <a16:creationId xmlns:a16="http://schemas.microsoft.com/office/drawing/2014/main" id="{4AD95EBF-2079-4CFA-9ADC-202165D9496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67" name="Text Box 1">
          <a:extLst>
            <a:ext uri="{FF2B5EF4-FFF2-40B4-BE49-F238E27FC236}">
              <a16:creationId xmlns:a16="http://schemas.microsoft.com/office/drawing/2014/main" id="{C54D1F67-14DC-4ECF-B335-0875FAA1229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68" name="Text Box 1">
          <a:extLst>
            <a:ext uri="{FF2B5EF4-FFF2-40B4-BE49-F238E27FC236}">
              <a16:creationId xmlns:a16="http://schemas.microsoft.com/office/drawing/2014/main" id="{64BCD32F-EF3E-4660-AB81-64424FFB5F7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69" name="Text Box 1">
          <a:extLst>
            <a:ext uri="{FF2B5EF4-FFF2-40B4-BE49-F238E27FC236}">
              <a16:creationId xmlns:a16="http://schemas.microsoft.com/office/drawing/2014/main" id="{C8718E99-6442-49C2-A111-AD11F4F88D9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0" name="Text Box 1">
          <a:extLst>
            <a:ext uri="{FF2B5EF4-FFF2-40B4-BE49-F238E27FC236}">
              <a16:creationId xmlns:a16="http://schemas.microsoft.com/office/drawing/2014/main" id="{3CBFAE96-775B-4DAA-B514-7BB9118887D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1" name="Text Box 1">
          <a:extLst>
            <a:ext uri="{FF2B5EF4-FFF2-40B4-BE49-F238E27FC236}">
              <a16:creationId xmlns:a16="http://schemas.microsoft.com/office/drawing/2014/main" id="{DC181EA4-86F6-4692-B51B-2029C049C57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2" name="Text Box 1">
          <a:extLst>
            <a:ext uri="{FF2B5EF4-FFF2-40B4-BE49-F238E27FC236}">
              <a16:creationId xmlns:a16="http://schemas.microsoft.com/office/drawing/2014/main" id="{5E8CEC14-BC97-4795-945F-92BACBC993D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3" name="Text Box 1">
          <a:extLst>
            <a:ext uri="{FF2B5EF4-FFF2-40B4-BE49-F238E27FC236}">
              <a16:creationId xmlns:a16="http://schemas.microsoft.com/office/drawing/2014/main" id="{660992CD-EC3E-46C4-B18F-65B4EABB006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74" name="Text Box 1">
          <a:extLst>
            <a:ext uri="{FF2B5EF4-FFF2-40B4-BE49-F238E27FC236}">
              <a16:creationId xmlns:a16="http://schemas.microsoft.com/office/drawing/2014/main" id="{C9BC679A-9E00-461E-BA00-532A96E9A9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75" name="Text Box 1">
          <a:extLst>
            <a:ext uri="{FF2B5EF4-FFF2-40B4-BE49-F238E27FC236}">
              <a16:creationId xmlns:a16="http://schemas.microsoft.com/office/drawing/2014/main" id="{DC311289-F44F-463A-98B1-63C4766E2D6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76" name="Text Box 1">
          <a:extLst>
            <a:ext uri="{FF2B5EF4-FFF2-40B4-BE49-F238E27FC236}">
              <a16:creationId xmlns:a16="http://schemas.microsoft.com/office/drawing/2014/main" id="{DB2FAD18-2ED7-4E9B-B3C1-27201BA7B43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77" name="Text Box 1">
          <a:extLst>
            <a:ext uri="{FF2B5EF4-FFF2-40B4-BE49-F238E27FC236}">
              <a16:creationId xmlns:a16="http://schemas.microsoft.com/office/drawing/2014/main" id="{C7510542-1708-40D4-AC70-1AC4CA6EBF4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8" name="Text Box 1">
          <a:extLst>
            <a:ext uri="{FF2B5EF4-FFF2-40B4-BE49-F238E27FC236}">
              <a16:creationId xmlns:a16="http://schemas.microsoft.com/office/drawing/2014/main" id="{81EC7E8D-EFA4-4F36-A385-E72DFC2E274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79" name="Text Box 1">
          <a:extLst>
            <a:ext uri="{FF2B5EF4-FFF2-40B4-BE49-F238E27FC236}">
              <a16:creationId xmlns:a16="http://schemas.microsoft.com/office/drawing/2014/main" id="{1D05A692-EBF2-4D26-9D09-2CAC77B8998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0" name="Text Box 1">
          <a:extLst>
            <a:ext uri="{FF2B5EF4-FFF2-40B4-BE49-F238E27FC236}">
              <a16:creationId xmlns:a16="http://schemas.microsoft.com/office/drawing/2014/main" id="{1CD4DCBA-1735-46AE-BDEA-27BAA666C4B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1" name="Text Box 1">
          <a:extLst>
            <a:ext uri="{FF2B5EF4-FFF2-40B4-BE49-F238E27FC236}">
              <a16:creationId xmlns:a16="http://schemas.microsoft.com/office/drawing/2014/main" id="{D42F1A8D-F14C-4CD9-B3FD-E66912ECE0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82" name="Text Box 1">
          <a:extLst>
            <a:ext uri="{FF2B5EF4-FFF2-40B4-BE49-F238E27FC236}">
              <a16:creationId xmlns:a16="http://schemas.microsoft.com/office/drawing/2014/main" id="{ED89858A-2125-4718-ABFB-ED073D89DA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83" name="Text Box 1">
          <a:extLst>
            <a:ext uri="{FF2B5EF4-FFF2-40B4-BE49-F238E27FC236}">
              <a16:creationId xmlns:a16="http://schemas.microsoft.com/office/drawing/2014/main" id="{F8BD6DB9-7A1B-49DE-BCBC-025905A2595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84" name="Text Box 1">
          <a:extLst>
            <a:ext uri="{FF2B5EF4-FFF2-40B4-BE49-F238E27FC236}">
              <a16:creationId xmlns:a16="http://schemas.microsoft.com/office/drawing/2014/main" id="{7EE8051C-CE97-4508-9A38-C543EC5DEB6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685" name="Text Box 1">
          <a:extLst>
            <a:ext uri="{FF2B5EF4-FFF2-40B4-BE49-F238E27FC236}">
              <a16:creationId xmlns:a16="http://schemas.microsoft.com/office/drawing/2014/main" id="{4D1EA52B-26CC-4B73-A7E9-9A88AA9719E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6" name="Text Box 1">
          <a:extLst>
            <a:ext uri="{FF2B5EF4-FFF2-40B4-BE49-F238E27FC236}">
              <a16:creationId xmlns:a16="http://schemas.microsoft.com/office/drawing/2014/main" id="{5A32E39E-2E1C-4444-9F03-7C1B043D43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7" name="Text Box 1">
          <a:extLst>
            <a:ext uri="{FF2B5EF4-FFF2-40B4-BE49-F238E27FC236}">
              <a16:creationId xmlns:a16="http://schemas.microsoft.com/office/drawing/2014/main" id="{4C33A502-3701-41B1-B4CD-302D75EF0B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8" name="Text Box 1">
          <a:extLst>
            <a:ext uri="{FF2B5EF4-FFF2-40B4-BE49-F238E27FC236}">
              <a16:creationId xmlns:a16="http://schemas.microsoft.com/office/drawing/2014/main" id="{7620D75F-F7D3-43E6-B3DE-AFD32D4561E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689" name="Text Box 1">
          <a:extLst>
            <a:ext uri="{FF2B5EF4-FFF2-40B4-BE49-F238E27FC236}">
              <a16:creationId xmlns:a16="http://schemas.microsoft.com/office/drawing/2014/main" id="{E84AAC40-EB30-4446-A580-FC8284A547B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90" name="Text Box 1">
          <a:extLst>
            <a:ext uri="{FF2B5EF4-FFF2-40B4-BE49-F238E27FC236}">
              <a16:creationId xmlns:a16="http://schemas.microsoft.com/office/drawing/2014/main" id="{D41E571E-98EB-404A-A615-A62CC2C5BA8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91" name="Text Box 1">
          <a:extLst>
            <a:ext uri="{FF2B5EF4-FFF2-40B4-BE49-F238E27FC236}">
              <a16:creationId xmlns:a16="http://schemas.microsoft.com/office/drawing/2014/main" id="{B9B13863-3761-4AB2-B9DD-FB94E1EAC9B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92" name="Text Box 1">
          <a:extLst>
            <a:ext uri="{FF2B5EF4-FFF2-40B4-BE49-F238E27FC236}">
              <a16:creationId xmlns:a16="http://schemas.microsoft.com/office/drawing/2014/main" id="{51DE4411-794A-413D-9806-2CCA538073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93" name="Text Box 1">
          <a:extLst>
            <a:ext uri="{FF2B5EF4-FFF2-40B4-BE49-F238E27FC236}">
              <a16:creationId xmlns:a16="http://schemas.microsoft.com/office/drawing/2014/main" id="{499E503E-9176-4480-A4C2-C0375AACFF7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94" name="Text Box 1">
          <a:extLst>
            <a:ext uri="{FF2B5EF4-FFF2-40B4-BE49-F238E27FC236}">
              <a16:creationId xmlns:a16="http://schemas.microsoft.com/office/drawing/2014/main" id="{D56DE205-7A23-423E-A0AE-476AAFB23D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95" name="Text Box 1">
          <a:extLst>
            <a:ext uri="{FF2B5EF4-FFF2-40B4-BE49-F238E27FC236}">
              <a16:creationId xmlns:a16="http://schemas.microsoft.com/office/drawing/2014/main" id="{BAF3E4F8-6D44-4C85-B474-592CBC90F65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96" name="Text Box 1">
          <a:extLst>
            <a:ext uri="{FF2B5EF4-FFF2-40B4-BE49-F238E27FC236}">
              <a16:creationId xmlns:a16="http://schemas.microsoft.com/office/drawing/2014/main" id="{7D2E50C0-03F6-4EE2-9B64-9C97A01EEE5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97" name="Text Box 1">
          <a:extLst>
            <a:ext uri="{FF2B5EF4-FFF2-40B4-BE49-F238E27FC236}">
              <a16:creationId xmlns:a16="http://schemas.microsoft.com/office/drawing/2014/main" id="{CBACDB2D-0DDC-49F1-9F5F-0611520179B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698" name="Text Box 1">
          <a:extLst>
            <a:ext uri="{FF2B5EF4-FFF2-40B4-BE49-F238E27FC236}">
              <a16:creationId xmlns:a16="http://schemas.microsoft.com/office/drawing/2014/main" id="{58F2485E-7448-4F70-A8AA-E3504099FC5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699" name="Text Box 1">
          <a:extLst>
            <a:ext uri="{FF2B5EF4-FFF2-40B4-BE49-F238E27FC236}">
              <a16:creationId xmlns:a16="http://schemas.microsoft.com/office/drawing/2014/main" id="{510887CA-B9FB-4C08-BDCA-51B0DBB40C8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00" name="Text Box 1">
          <a:extLst>
            <a:ext uri="{FF2B5EF4-FFF2-40B4-BE49-F238E27FC236}">
              <a16:creationId xmlns:a16="http://schemas.microsoft.com/office/drawing/2014/main" id="{49382726-128A-433C-8B0A-0A11F9CB1AF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01" name="Text Box 1">
          <a:extLst>
            <a:ext uri="{FF2B5EF4-FFF2-40B4-BE49-F238E27FC236}">
              <a16:creationId xmlns:a16="http://schemas.microsoft.com/office/drawing/2014/main" id="{D864F8BA-2916-4DAC-BF22-ED17D685F05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02" name="Text Box 1">
          <a:extLst>
            <a:ext uri="{FF2B5EF4-FFF2-40B4-BE49-F238E27FC236}">
              <a16:creationId xmlns:a16="http://schemas.microsoft.com/office/drawing/2014/main" id="{30AF8CC1-71DC-430D-95F8-1E843EC2B2A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03" name="Text Box 1">
          <a:extLst>
            <a:ext uri="{FF2B5EF4-FFF2-40B4-BE49-F238E27FC236}">
              <a16:creationId xmlns:a16="http://schemas.microsoft.com/office/drawing/2014/main" id="{4C98A487-B371-4798-B771-3ABF1D0945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04" name="Text Box 1">
          <a:extLst>
            <a:ext uri="{FF2B5EF4-FFF2-40B4-BE49-F238E27FC236}">
              <a16:creationId xmlns:a16="http://schemas.microsoft.com/office/drawing/2014/main" id="{B59DF482-61D9-4928-883E-04208374C5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05" name="Text Box 1">
          <a:extLst>
            <a:ext uri="{FF2B5EF4-FFF2-40B4-BE49-F238E27FC236}">
              <a16:creationId xmlns:a16="http://schemas.microsoft.com/office/drawing/2014/main" id="{6E796CBD-F33A-4825-BEF5-D5198212FAB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06" name="Text Box 1">
          <a:extLst>
            <a:ext uri="{FF2B5EF4-FFF2-40B4-BE49-F238E27FC236}">
              <a16:creationId xmlns:a16="http://schemas.microsoft.com/office/drawing/2014/main" id="{29E61577-C80C-476A-B3FD-516F1BF748A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07" name="Text Box 1">
          <a:extLst>
            <a:ext uri="{FF2B5EF4-FFF2-40B4-BE49-F238E27FC236}">
              <a16:creationId xmlns:a16="http://schemas.microsoft.com/office/drawing/2014/main" id="{8898E9E1-7832-4CC9-B235-376CCE1F418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08" name="Text Box 1">
          <a:extLst>
            <a:ext uri="{FF2B5EF4-FFF2-40B4-BE49-F238E27FC236}">
              <a16:creationId xmlns:a16="http://schemas.microsoft.com/office/drawing/2014/main" id="{0B2C00D7-CA59-40BF-BD7B-0F65CE7CB7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09" name="Text Box 1">
          <a:extLst>
            <a:ext uri="{FF2B5EF4-FFF2-40B4-BE49-F238E27FC236}">
              <a16:creationId xmlns:a16="http://schemas.microsoft.com/office/drawing/2014/main" id="{54D543DF-C1A0-4A1A-A2B1-CE488BFF69A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10" name="Text Box 1">
          <a:extLst>
            <a:ext uri="{FF2B5EF4-FFF2-40B4-BE49-F238E27FC236}">
              <a16:creationId xmlns:a16="http://schemas.microsoft.com/office/drawing/2014/main" id="{6EA07961-742C-4213-A87E-1BDE3F08F4B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11" name="Text Box 1">
          <a:extLst>
            <a:ext uri="{FF2B5EF4-FFF2-40B4-BE49-F238E27FC236}">
              <a16:creationId xmlns:a16="http://schemas.microsoft.com/office/drawing/2014/main" id="{D656CEEF-142E-4E32-B2C4-ECABE1B6ED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12" name="Text Box 1">
          <a:extLst>
            <a:ext uri="{FF2B5EF4-FFF2-40B4-BE49-F238E27FC236}">
              <a16:creationId xmlns:a16="http://schemas.microsoft.com/office/drawing/2014/main" id="{0C493B3A-0DCD-4C7D-9D54-ED94D0117A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13" name="Text Box 1">
          <a:extLst>
            <a:ext uri="{FF2B5EF4-FFF2-40B4-BE49-F238E27FC236}">
              <a16:creationId xmlns:a16="http://schemas.microsoft.com/office/drawing/2014/main" id="{FC6CDA79-9577-4C5F-A4FB-A401E9132A5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4" name="Text Box 1">
          <a:extLst>
            <a:ext uri="{FF2B5EF4-FFF2-40B4-BE49-F238E27FC236}">
              <a16:creationId xmlns:a16="http://schemas.microsoft.com/office/drawing/2014/main" id="{C752BEC0-8381-4AE5-9E02-590458C366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5" name="Text Box 1">
          <a:extLst>
            <a:ext uri="{FF2B5EF4-FFF2-40B4-BE49-F238E27FC236}">
              <a16:creationId xmlns:a16="http://schemas.microsoft.com/office/drawing/2014/main" id="{263F9AC1-C613-4DB5-859F-CEF07F351BF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6" name="Text Box 1">
          <a:extLst>
            <a:ext uri="{FF2B5EF4-FFF2-40B4-BE49-F238E27FC236}">
              <a16:creationId xmlns:a16="http://schemas.microsoft.com/office/drawing/2014/main" id="{A4D7777B-87AD-4796-B889-182E9127EC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7" name="Text Box 1">
          <a:extLst>
            <a:ext uri="{FF2B5EF4-FFF2-40B4-BE49-F238E27FC236}">
              <a16:creationId xmlns:a16="http://schemas.microsoft.com/office/drawing/2014/main" id="{94B3D664-0F79-4BCA-B227-AF502A9A665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8" name="Text Box 1">
          <a:extLst>
            <a:ext uri="{FF2B5EF4-FFF2-40B4-BE49-F238E27FC236}">
              <a16:creationId xmlns:a16="http://schemas.microsoft.com/office/drawing/2014/main" id="{1462D9CE-91F5-49E5-945F-C8C46C3EED3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19" name="Text Box 1">
          <a:extLst>
            <a:ext uri="{FF2B5EF4-FFF2-40B4-BE49-F238E27FC236}">
              <a16:creationId xmlns:a16="http://schemas.microsoft.com/office/drawing/2014/main" id="{264742AA-1DFC-48D9-AEAD-85F679D01D5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0" name="Text Box 1">
          <a:extLst>
            <a:ext uri="{FF2B5EF4-FFF2-40B4-BE49-F238E27FC236}">
              <a16:creationId xmlns:a16="http://schemas.microsoft.com/office/drawing/2014/main" id="{48BFBD2C-9EE0-4DD9-BC99-FACF245D21E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1" name="Text Box 1">
          <a:extLst>
            <a:ext uri="{FF2B5EF4-FFF2-40B4-BE49-F238E27FC236}">
              <a16:creationId xmlns:a16="http://schemas.microsoft.com/office/drawing/2014/main" id="{E3D53EE7-8633-4C54-ADF7-A8BA646F82E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2" name="Text Box 1">
          <a:extLst>
            <a:ext uri="{FF2B5EF4-FFF2-40B4-BE49-F238E27FC236}">
              <a16:creationId xmlns:a16="http://schemas.microsoft.com/office/drawing/2014/main" id="{6A0459B8-113A-4EA7-BB27-26F6988D11F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3" name="Text Box 1">
          <a:extLst>
            <a:ext uri="{FF2B5EF4-FFF2-40B4-BE49-F238E27FC236}">
              <a16:creationId xmlns:a16="http://schemas.microsoft.com/office/drawing/2014/main" id="{4460703C-A90B-4161-B79F-7BEBE5581D4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4" name="Text Box 1">
          <a:extLst>
            <a:ext uri="{FF2B5EF4-FFF2-40B4-BE49-F238E27FC236}">
              <a16:creationId xmlns:a16="http://schemas.microsoft.com/office/drawing/2014/main" id="{4F0BC246-386B-4F4E-BD65-A8210992D47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5" name="Text Box 1">
          <a:extLst>
            <a:ext uri="{FF2B5EF4-FFF2-40B4-BE49-F238E27FC236}">
              <a16:creationId xmlns:a16="http://schemas.microsoft.com/office/drawing/2014/main" id="{8BAF7F99-92EA-4E89-9C5F-F31996A8C3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6" name="Text Box 1">
          <a:extLst>
            <a:ext uri="{FF2B5EF4-FFF2-40B4-BE49-F238E27FC236}">
              <a16:creationId xmlns:a16="http://schemas.microsoft.com/office/drawing/2014/main" id="{FA5CC82D-BB01-47A3-8DE2-93072881F7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7" name="Text Box 1">
          <a:extLst>
            <a:ext uri="{FF2B5EF4-FFF2-40B4-BE49-F238E27FC236}">
              <a16:creationId xmlns:a16="http://schemas.microsoft.com/office/drawing/2014/main" id="{DCA9C8AA-A8DE-4C75-A2BB-6AE0EAE2D04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8" name="Text Box 1">
          <a:extLst>
            <a:ext uri="{FF2B5EF4-FFF2-40B4-BE49-F238E27FC236}">
              <a16:creationId xmlns:a16="http://schemas.microsoft.com/office/drawing/2014/main" id="{F2A02F32-5887-41BC-8E4C-7818D894AE6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729" name="Text Box 1">
          <a:extLst>
            <a:ext uri="{FF2B5EF4-FFF2-40B4-BE49-F238E27FC236}">
              <a16:creationId xmlns:a16="http://schemas.microsoft.com/office/drawing/2014/main" id="{215D9E9F-5AAF-4310-BF7C-C209C7DD640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30" name="Text Box 1">
          <a:extLst>
            <a:ext uri="{FF2B5EF4-FFF2-40B4-BE49-F238E27FC236}">
              <a16:creationId xmlns:a16="http://schemas.microsoft.com/office/drawing/2014/main" id="{42DFB5C7-57E0-48DD-9DCB-2E0A33FCEA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31" name="Text Box 1">
          <a:extLst>
            <a:ext uri="{FF2B5EF4-FFF2-40B4-BE49-F238E27FC236}">
              <a16:creationId xmlns:a16="http://schemas.microsoft.com/office/drawing/2014/main" id="{C98B2454-DABD-4666-8222-F7C59CE1408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32" name="Text Box 1">
          <a:extLst>
            <a:ext uri="{FF2B5EF4-FFF2-40B4-BE49-F238E27FC236}">
              <a16:creationId xmlns:a16="http://schemas.microsoft.com/office/drawing/2014/main" id="{70FEECC9-7348-4F5B-8391-959D7488B2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33" name="Text Box 1">
          <a:extLst>
            <a:ext uri="{FF2B5EF4-FFF2-40B4-BE49-F238E27FC236}">
              <a16:creationId xmlns:a16="http://schemas.microsoft.com/office/drawing/2014/main" id="{A9ED885A-E5D7-4EF7-85C5-4D1EC383C05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34" name="Text Box 1">
          <a:extLst>
            <a:ext uri="{FF2B5EF4-FFF2-40B4-BE49-F238E27FC236}">
              <a16:creationId xmlns:a16="http://schemas.microsoft.com/office/drawing/2014/main" id="{D2875AC7-52EE-4F49-86E3-F2B2E7AE3D4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35" name="Text Box 1">
          <a:extLst>
            <a:ext uri="{FF2B5EF4-FFF2-40B4-BE49-F238E27FC236}">
              <a16:creationId xmlns:a16="http://schemas.microsoft.com/office/drawing/2014/main" id="{009AD8BC-E686-41E9-926F-2CF065E63A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36" name="Text Box 1">
          <a:extLst>
            <a:ext uri="{FF2B5EF4-FFF2-40B4-BE49-F238E27FC236}">
              <a16:creationId xmlns:a16="http://schemas.microsoft.com/office/drawing/2014/main" id="{21AC2DA2-F0A1-48FA-A6FE-AF1A27BF7AB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37" name="Text Box 1">
          <a:extLst>
            <a:ext uri="{FF2B5EF4-FFF2-40B4-BE49-F238E27FC236}">
              <a16:creationId xmlns:a16="http://schemas.microsoft.com/office/drawing/2014/main" id="{76DA81EB-38FF-41B5-AE09-94A5FAEA507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38" name="Text Box 1">
          <a:extLst>
            <a:ext uri="{FF2B5EF4-FFF2-40B4-BE49-F238E27FC236}">
              <a16:creationId xmlns:a16="http://schemas.microsoft.com/office/drawing/2014/main" id="{3FB62839-923C-47E0-801B-AF9A5514D6C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39" name="Text Box 1">
          <a:extLst>
            <a:ext uri="{FF2B5EF4-FFF2-40B4-BE49-F238E27FC236}">
              <a16:creationId xmlns:a16="http://schemas.microsoft.com/office/drawing/2014/main" id="{9BDE2D44-8978-45A5-8085-CD6E95ADAD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40" name="Text Box 1">
          <a:extLst>
            <a:ext uri="{FF2B5EF4-FFF2-40B4-BE49-F238E27FC236}">
              <a16:creationId xmlns:a16="http://schemas.microsoft.com/office/drawing/2014/main" id="{845AAB85-CF80-4AE8-9FD6-7C901131492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41" name="Text Box 1">
          <a:extLst>
            <a:ext uri="{FF2B5EF4-FFF2-40B4-BE49-F238E27FC236}">
              <a16:creationId xmlns:a16="http://schemas.microsoft.com/office/drawing/2014/main" id="{B3578FBC-B394-43D6-90F9-059BE3B92A7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42" name="Text Box 1">
          <a:extLst>
            <a:ext uri="{FF2B5EF4-FFF2-40B4-BE49-F238E27FC236}">
              <a16:creationId xmlns:a16="http://schemas.microsoft.com/office/drawing/2014/main" id="{CC5076A0-B83D-4895-BB97-2586DD28756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43" name="Text Box 1">
          <a:extLst>
            <a:ext uri="{FF2B5EF4-FFF2-40B4-BE49-F238E27FC236}">
              <a16:creationId xmlns:a16="http://schemas.microsoft.com/office/drawing/2014/main" id="{FF58B4CA-CB09-4871-BADD-AA010CE097F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44" name="Text Box 1">
          <a:extLst>
            <a:ext uri="{FF2B5EF4-FFF2-40B4-BE49-F238E27FC236}">
              <a16:creationId xmlns:a16="http://schemas.microsoft.com/office/drawing/2014/main" id="{36FBD445-FB04-4D61-90AD-0B30DEF4D35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45" name="Text Box 1">
          <a:extLst>
            <a:ext uri="{FF2B5EF4-FFF2-40B4-BE49-F238E27FC236}">
              <a16:creationId xmlns:a16="http://schemas.microsoft.com/office/drawing/2014/main" id="{C03D3E22-AE10-4B62-9ECC-A0E8B6E3766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46" name="Text Box 1">
          <a:extLst>
            <a:ext uri="{FF2B5EF4-FFF2-40B4-BE49-F238E27FC236}">
              <a16:creationId xmlns:a16="http://schemas.microsoft.com/office/drawing/2014/main" id="{16588F3D-6BF6-46A9-8BAE-CDA58342D35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47" name="Text Box 1">
          <a:extLst>
            <a:ext uri="{FF2B5EF4-FFF2-40B4-BE49-F238E27FC236}">
              <a16:creationId xmlns:a16="http://schemas.microsoft.com/office/drawing/2014/main" id="{CFC5E4D6-FEA6-4333-AFA9-CDF9D057A32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48" name="Text Box 1">
          <a:extLst>
            <a:ext uri="{FF2B5EF4-FFF2-40B4-BE49-F238E27FC236}">
              <a16:creationId xmlns:a16="http://schemas.microsoft.com/office/drawing/2014/main" id="{892996A9-A2A9-4238-BA5E-B2B9735B9BA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49" name="Text Box 1">
          <a:extLst>
            <a:ext uri="{FF2B5EF4-FFF2-40B4-BE49-F238E27FC236}">
              <a16:creationId xmlns:a16="http://schemas.microsoft.com/office/drawing/2014/main" id="{B8768C53-531D-4DB4-AF9D-8C0B755BDA4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0" name="Text Box 1">
          <a:extLst>
            <a:ext uri="{FF2B5EF4-FFF2-40B4-BE49-F238E27FC236}">
              <a16:creationId xmlns:a16="http://schemas.microsoft.com/office/drawing/2014/main" id="{070F3533-DD14-4ED2-B5CD-795D1F401EE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1" name="Text Box 1">
          <a:extLst>
            <a:ext uri="{FF2B5EF4-FFF2-40B4-BE49-F238E27FC236}">
              <a16:creationId xmlns:a16="http://schemas.microsoft.com/office/drawing/2014/main" id="{7C191152-F61A-4BCE-AEDD-F7F24F6ECDD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2" name="Text Box 1">
          <a:extLst>
            <a:ext uri="{FF2B5EF4-FFF2-40B4-BE49-F238E27FC236}">
              <a16:creationId xmlns:a16="http://schemas.microsoft.com/office/drawing/2014/main" id="{EB91FA2A-5FF3-49CE-97F2-18FD853DCA4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3" name="Text Box 1">
          <a:extLst>
            <a:ext uri="{FF2B5EF4-FFF2-40B4-BE49-F238E27FC236}">
              <a16:creationId xmlns:a16="http://schemas.microsoft.com/office/drawing/2014/main" id="{7A59B0EA-C739-423C-9910-8972E7CC44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54" name="Text Box 1">
          <a:extLst>
            <a:ext uri="{FF2B5EF4-FFF2-40B4-BE49-F238E27FC236}">
              <a16:creationId xmlns:a16="http://schemas.microsoft.com/office/drawing/2014/main" id="{5ABDAAC2-B552-46C9-B5F2-6A8A3EFEE31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55" name="Text Box 1">
          <a:extLst>
            <a:ext uri="{FF2B5EF4-FFF2-40B4-BE49-F238E27FC236}">
              <a16:creationId xmlns:a16="http://schemas.microsoft.com/office/drawing/2014/main" id="{8F0BDF81-6274-4F60-A7E9-7E196AEFC5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56" name="Text Box 1">
          <a:extLst>
            <a:ext uri="{FF2B5EF4-FFF2-40B4-BE49-F238E27FC236}">
              <a16:creationId xmlns:a16="http://schemas.microsoft.com/office/drawing/2014/main" id="{364EEBAD-4FEB-4A7A-A577-4F0F7332274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57" name="Text Box 1">
          <a:extLst>
            <a:ext uri="{FF2B5EF4-FFF2-40B4-BE49-F238E27FC236}">
              <a16:creationId xmlns:a16="http://schemas.microsoft.com/office/drawing/2014/main" id="{0B0973B0-7861-4F8A-BA6A-B2B50D7962C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8" name="Text Box 1">
          <a:extLst>
            <a:ext uri="{FF2B5EF4-FFF2-40B4-BE49-F238E27FC236}">
              <a16:creationId xmlns:a16="http://schemas.microsoft.com/office/drawing/2014/main" id="{82A97328-F835-4490-9002-95BE9888C5A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59" name="Text Box 1">
          <a:extLst>
            <a:ext uri="{FF2B5EF4-FFF2-40B4-BE49-F238E27FC236}">
              <a16:creationId xmlns:a16="http://schemas.microsoft.com/office/drawing/2014/main" id="{ED35A297-E99B-487B-9E29-3DF2BC8F768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0" name="Text Box 1">
          <a:extLst>
            <a:ext uri="{FF2B5EF4-FFF2-40B4-BE49-F238E27FC236}">
              <a16:creationId xmlns:a16="http://schemas.microsoft.com/office/drawing/2014/main" id="{62502548-CEF0-453C-9EC2-066F0E3B73A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1" name="Text Box 1">
          <a:extLst>
            <a:ext uri="{FF2B5EF4-FFF2-40B4-BE49-F238E27FC236}">
              <a16:creationId xmlns:a16="http://schemas.microsoft.com/office/drawing/2014/main" id="{1A32E30D-08FD-4634-889A-3C37AADE2F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62" name="Text Box 1">
          <a:extLst>
            <a:ext uri="{FF2B5EF4-FFF2-40B4-BE49-F238E27FC236}">
              <a16:creationId xmlns:a16="http://schemas.microsoft.com/office/drawing/2014/main" id="{64F47F5D-2BF8-4C0E-B13C-E5BBAB5D585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63" name="Text Box 1">
          <a:extLst>
            <a:ext uri="{FF2B5EF4-FFF2-40B4-BE49-F238E27FC236}">
              <a16:creationId xmlns:a16="http://schemas.microsoft.com/office/drawing/2014/main" id="{02BBF547-24CB-4F1F-98FE-D5B3E39DB0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64" name="Text Box 1">
          <a:extLst>
            <a:ext uri="{FF2B5EF4-FFF2-40B4-BE49-F238E27FC236}">
              <a16:creationId xmlns:a16="http://schemas.microsoft.com/office/drawing/2014/main" id="{4FAD811A-10D1-4238-91D4-FF7B1540FD1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65" name="Text Box 1">
          <a:extLst>
            <a:ext uri="{FF2B5EF4-FFF2-40B4-BE49-F238E27FC236}">
              <a16:creationId xmlns:a16="http://schemas.microsoft.com/office/drawing/2014/main" id="{625A4C9B-020E-45FD-9A4B-CFD529A0BD7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6" name="Text Box 1">
          <a:extLst>
            <a:ext uri="{FF2B5EF4-FFF2-40B4-BE49-F238E27FC236}">
              <a16:creationId xmlns:a16="http://schemas.microsoft.com/office/drawing/2014/main" id="{7AD41CD3-5092-4AEC-A378-F8D9FCB8C50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7" name="Text Box 1">
          <a:extLst>
            <a:ext uri="{FF2B5EF4-FFF2-40B4-BE49-F238E27FC236}">
              <a16:creationId xmlns:a16="http://schemas.microsoft.com/office/drawing/2014/main" id="{E44DA4E7-3421-4522-8244-C1E19F1139B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8" name="Text Box 1">
          <a:extLst>
            <a:ext uri="{FF2B5EF4-FFF2-40B4-BE49-F238E27FC236}">
              <a16:creationId xmlns:a16="http://schemas.microsoft.com/office/drawing/2014/main" id="{80BB0038-3FB0-47E0-9F6C-0F323390C03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69" name="Text Box 1">
          <a:extLst>
            <a:ext uri="{FF2B5EF4-FFF2-40B4-BE49-F238E27FC236}">
              <a16:creationId xmlns:a16="http://schemas.microsoft.com/office/drawing/2014/main" id="{1C2AC32A-A661-4004-B00B-8625B1705DE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70" name="Text Box 1">
          <a:extLst>
            <a:ext uri="{FF2B5EF4-FFF2-40B4-BE49-F238E27FC236}">
              <a16:creationId xmlns:a16="http://schemas.microsoft.com/office/drawing/2014/main" id="{C5C7550E-3820-4ACF-AFC6-43446378640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71" name="Text Box 1">
          <a:extLst>
            <a:ext uri="{FF2B5EF4-FFF2-40B4-BE49-F238E27FC236}">
              <a16:creationId xmlns:a16="http://schemas.microsoft.com/office/drawing/2014/main" id="{3472353A-8A9C-4508-A213-73B74F6445E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72" name="Text Box 1">
          <a:extLst>
            <a:ext uri="{FF2B5EF4-FFF2-40B4-BE49-F238E27FC236}">
              <a16:creationId xmlns:a16="http://schemas.microsoft.com/office/drawing/2014/main" id="{B4D098B7-67B4-477F-A2D7-7A6960D329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73" name="Text Box 1">
          <a:extLst>
            <a:ext uri="{FF2B5EF4-FFF2-40B4-BE49-F238E27FC236}">
              <a16:creationId xmlns:a16="http://schemas.microsoft.com/office/drawing/2014/main" id="{EA9D73E5-D762-4335-9C37-005F15D759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774" name="Text Box 1">
          <a:extLst>
            <a:ext uri="{FF2B5EF4-FFF2-40B4-BE49-F238E27FC236}">
              <a16:creationId xmlns:a16="http://schemas.microsoft.com/office/drawing/2014/main" id="{95A110F1-BBA5-427C-972A-43AF52925FB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775" name="Text Box 1">
          <a:extLst>
            <a:ext uri="{FF2B5EF4-FFF2-40B4-BE49-F238E27FC236}">
              <a16:creationId xmlns:a16="http://schemas.microsoft.com/office/drawing/2014/main" id="{07FC5EF2-C5BD-4C49-B1B3-A08C7D97E14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776" name="Text Box 1">
          <a:extLst>
            <a:ext uri="{FF2B5EF4-FFF2-40B4-BE49-F238E27FC236}">
              <a16:creationId xmlns:a16="http://schemas.microsoft.com/office/drawing/2014/main" id="{673B80DE-F223-4410-84E9-C8B6C3E9A0C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777" name="Text Box 1">
          <a:extLst>
            <a:ext uri="{FF2B5EF4-FFF2-40B4-BE49-F238E27FC236}">
              <a16:creationId xmlns:a16="http://schemas.microsoft.com/office/drawing/2014/main" id="{93DFCCD9-20DB-4EFC-B230-6135668792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78" name="Text Box 1">
          <a:extLst>
            <a:ext uri="{FF2B5EF4-FFF2-40B4-BE49-F238E27FC236}">
              <a16:creationId xmlns:a16="http://schemas.microsoft.com/office/drawing/2014/main" id="{CFFC28E0-96C4-446A-B273-00483CBFA9F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79" name="Text Box 1">
          <a:extLst>
            <a:ext uri="{FF2B5EF4-FFF2-40B4-BE49-F238E27FC236}">
              <a16:creationId xmlns:a16="http://schemas.microsoft.com/office/drawing/2014/main" id="{AA40C1DD-1073-4D2F-A2AB-966DE36927C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80" name="Text Box 1">
          <a:extLst>
            <a:ext uri="{FF2B5EF4-FFF2-40B4-BE49-F238E27FC236}">
              <a16:creationId xmlns:a16="http://schemas.microsoft.com/office/drawing/2014/main" id="{95C78DE0-CB63-4878-AD18-7D214F9BA3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81" name="Text Box 1">
          <a:extLst>
            <a:ext uri="{FF2B5EF4-FFF2-40B4-BE49-F238E27FC236}">
              <a16:creationId xmlns:a16="http://schemas.microsoft.com/office/drawing/2014/main" id="{8944DEE6-7F1C-47B1-B264-B519970FC82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82" name="Text Box 1">
          <a:extLst>
            <a:ext uri="{FF2B5EF4-FFF2-40B4-BE49-F238E27FC236}">
              <a16:creationId xmlns:a16="http://schemas.microsoft.com/office/drawing/2014/main" id="{D3CD0D03-20B0-4E4D-9545-411A816CDA2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83" name="Text Box 1">
          <a:extLst>
            <a:ext uri="{FF2B5EF4-FFF2-40B4-BE49-F238E27FC236}">
              <a16:creationId xmlns:a16="http://schemas.microsoft.com/office/drawing/2014/main" id="{AAE88CF3-2103-451A-BCFE-E9B0DABE5CE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84" name="Text Box 1">
          <a:extLst>
            <a:ext uri="{FF2B5EF4-FFF2-40B4-BE49-F238E27FC236}">
              <a16:creationId xmlns:a16="http://schemas.microsoft.com/office/drawing/2014/main" id="{0DFBF79D-EF2B-41E2-9528-6C59EED4D5E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85" name="Text Box 1">
          <a:extLst>
            <a:ext uri="{FF2B5EF4-FFF2-40B4-BE49-F238E27FC236}">
              <a16:creationId xmlns:a16="http://schemas.microsoft.com/office/drawing/2014/main" id="{30810D52-3A0B-4824-83C3-E00DB32C74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86" name="Text Box 1">
          <a:extLst>
            <a:ext uri="{FF2B5EF4-FFF2-40B4-BE49-F238E27FC236}">
              <a16:creationId xmlns:a16="http://schemas.microsoft.com/office/drawing/2014/main" id="{B6E3537C-0A28-435D-BB68-895C500D327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87" name="Text Box 1">
          <a:extLst>
            <a:ext uri="{FF2B5EF4-FFF2-40B4-BE49-F238E27FC236}">
              <a16:creationId xmlns:a16="http://schemas.microsoft.com/office/drawing/2014/main" id="{6BA80467-A6B1-4E35-BCB9-D43BAF587FA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88" name="Text Box 1">
          <a:extLst>
            <a:ext uri="{FF2B5EF4-FFF2-40B4-BE49-F238E27FC236}">
              <a16:creationId xmlns:a16="http://schemas.microsoft.com/office/drawing/2014/main" id="{03D2671C-9994-4034-B6E6-63222811C74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89" name="Text Box 1">
          <a:extLst>
            <a:ext uri="{FF2B5EF4-FFF2-40B4-BE49-F238E27FC236}">
              <a16:creationId xmlns:a16="http://schemas.microsoft.com/office/drawing/2014/main" id="{083F1BB3-D354-4331-8871-D1284CAD5F6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0" name="Text Box 1">
          <a:extLst>
            <a:ext uri="{FF2B5EF4-FFF2-40B4-BE49-F238E27FC236}">
              <a16:creationId xmlns:a16="http://schemas.microsoft.com/office/drawing/2014/main" id="{5F5EA535-74D5-4E72-BF95-606D63CEED2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1" name="Text Box 1">
          <a:extLst>
            <a:ext uri="{FF2B5EF4-FFF2-40B4-BE49-F238E27FC236}">
              <a16:creationId xmlns:a16="http://schemas.microsoft.com/office/drawing/2014/main" id="{28FC3B26-DBFC-4B35-AC6A-F1FA0CB0AE9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2" name="Text Box 1">
          <a:extLst>
            <a:ext uri="{FF2B5EF4-FFF2-40B4-BE49-F238E27FC236}">
              <a16:creationId xmlns:a16="http://schemas.microsoft.com/office/drawing/2014/main" id="{665AEDA6-5385-4D46-9301-E5BC02B42E9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3" name="Text Box 1">
          <a:extLst>
            <a:ext uri="{FF2B5EF4-FFF2-40B4-BE49-F238E27FC236}">
              <a16:creationId xmlns:a16="http://schemas.microsoft.com/office/drawing/2014/main" id="{336C261D-472A-4097-961B-2B37BBBE6D1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94" name="Text Box 1">
          <a:extLst>
            <a:ext uri="{FF2B5EF4-FFF2-40B4-BE49-F238E27FC236}">
              <a16:creationId xmlns:a16="http://schemas.microsoft.com/office/drawing/2014/main" id="{1DB9E52C-79EA-4BA5-89FA-308D900D3E8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95" name="Text Box 1">
          <a:extLst>
            <a:ext uri="{FF2B5EF4-FFF2-40B4-BE49-F238E27FC236}">
              <a16:creationId xmlns:a16="http://schemas.microsoft.com/office/drawing/2014/main" id="{EAADB1F3-FCFE-418D-BC1C-5C3583184E6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796" name="Text Box 1">
          <a:extLst>
            <a:ext uri="{FF2B5EF4-FFF2-40B4-BE49-F238E27FC236}">
              <a16:creationId xmlns:a16="http://schemas.microsoft.com/office/drawing/2014/main" id="{86F58564-6221-4847-8559-79D56CB0C8D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797" name="Text Box 1">
          <a:extLst>
            <a:ext uri="{FF2B5EF4-FFF2-40B4-BE49-F238E27FC236}">
              <a16:creationId xmlns:a16="http://schemas.microsoft.com/office/drawing/2014/main" id="{54587EF2-371A-4A40-A1D7-92F3D49B7FB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8" name="Text Box 1">
          <a:extLst>
            <a:ext uri="{FF2B5EF4-FFF2-40B4-BE49-F238E27FC236}">
              <a16:creationId xmlns:a16="http://schemas.microsoft.com/office/drawing/2014/main" id="{41C2E52D-BAA9-42A8-ADF8-559830A02EA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799" name="Text Box 1">
          <a:extLst>
            <a:ext uri="{FF2B5EF4-FFF2-40B4-BE49-F238E27FC236}">
              <a16:creationId xmlns:a16="http://schemas.microsoft.com/office/drawing/2014/main" id="{397E27CE-6C3F-466B-929E-4EB5AC5222A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00" name="Text Box 1">
          <a:extLst>
            <a:ext uri="{FF2B5EF4-FFF2-40B4-BE49-F238E27FC236}">
              <a16:creationId xmlns:a16="http://schemas.microsoft.com/office/drawing/2014/main" id="{86768EE1-4A1F-4AFC-8565-762BDD6BC0B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01" name="Text Box 1">
          <a:extLst>
            <a:ext uri="{FF2B5EF4-FFF2-40B4-BE49-F238E27FC236}">
              <a16:creationId xmlns:a16="http://schemas.microsoft.com/office/drawing/2014/main" id="{BBF4DACE-F591-4863-9B18-5DD9BD1E6E8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2" name="Text Box 1">
          <a:extLst>
            <a:ext uri="{FF2B5EF4-FFF2-40B4-BE49-F238E27FC236}">
              <a16:creationId xmlns:a16="http://schemas.microsoft.com/office/drawing/2014/main" id="{4E283043-DAEF-4F89-BBE1-8D72F0F3F6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3" name="Text Box 1">
          <a:extLst>
            <a:ext uri="{FF2B5EF4-FFF2-40B4-BE49-F238E27FC236}">
              <a16:creationId xmlns:a16="http://schemas.microsoft.com/office/drawing/2014/main" id="{D6BB873C-5ACB-4F63-8812-C9840875065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4" name="Text Box 1">
          <a:extLst>
            <a:ext uri="{FF2B5EF4-FFF2-40B4-BE49-F238E27FC236}">
              <a16:creationId xmlns:a16="http://schemas.microsoft.com/office/drawing/2014/main" id="{58FA0146-4416-4E54-AA09-6325AC7B592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5" name="Text Box 1">
          <a:extLst>
            <a:ext uri="{FF2B5EF4-FFF2-40B4-BE49-F238E27FC236}">
              <a16:creationId xmlns:a16="http://schemas.microsoft.com/office/drawing/2014/main" id="{C6F45D54-6F8D-4159-90F4-3867786AE14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6" name="Text Box 1">
          <a:extLst>
            <a:ext uri="{FF2B5EF4-FFF2-40B4-BE49-F238E27FC236}">
              <a16:creationId xmlns:a16="http://schemas.microsoft.com/office/drawing/2014/main" id="{07E4802F-2A6F-483D-BDDC-6C82947F3E8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7" name="Text Box 1">
          <a:extLst>
            <a:ext uri="{FF2B5EF4-FFF2-40B4-BE49-F238E27FC236}">
              <a16:creationId xmlns:a16="http://schemas.microsoft.com/office/drawing/2014/main" id="{F3A9152C-36D3-4DAE-A65C-7D630387809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8" name="Text Box 1">
          <a:extLst>
            <a:ext uri="{FF2B5EF4-FFF2-40B4-BE49-F238E27FC236}">
              <a16:creationId xmlns:a16="http://schemas.microsoft.com/office/drawing/2014/main" id="{6B9B1DD5-11EA-414C-8BC7-6806CC7E8D9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09" name="Text Box 1">
          <a:extLst>
            <a:ext uri="{FF2B5EF4-FFF2-40B4-BE49-F238E27FC236}">
              <a16:creationId xmlns:a16="http://schemas.microsoft.com/office/drawing/2014/main" id="{D3D94784-C2BC-4081-BD6E-6AFD9C39441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0" name="Text Box 1">
          <a:extLst>
            <a:ext uri="{FF2B5EF4-FFF2-40B4-BE49-F238E27FC236}">
              <a16:creationId xmlns:a16="http://schemas.microsoft.com/office/drawing/2014/main" id="{D68E13B2-78ED-4A9A-A534-1EBB17B24B3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1" name="Text Box 1">
          <a:extLst>
            <a:ext uri="{FF2B5EF4-FFF2-40B4-BE49-F238E27FC236}">
              <a16:creationId xmlns:a16="http://schemas.microsoft.com/office/drawing/2014/main" id="{2D9DE043-ABF2-4DFA-970F-DD4DC70323E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2" name="Text Box 1">
          <a:extLst>
            <a:ext uri="{FF2B5EF4-FFF2-40B4-BE49-F238E27FC236}">
              <a16:creationId xmlns:a16="http://schemas.microsoft.com/office/drawing/2014/main" id="{9091E682-133C-4657-B9E3-903D79293D9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3" name="Text Box 1">
          <a:extLst>
            <a:ext uri="{FF2B5EF4-FFF2-40B4-BE49-F238E27FC236}">
              <a16:creationId xmlns:a16="http://schemas.microsoft.com/office/drawing/2014/main" id="{18CE7BE1-05EB-4468-A1BD-002F2D64D82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4" name="Text Box 1">
          <a:extLst>
            <a:ext uri="{FF2B5EF4-FFF2-40B4-BE49-F238E27FC236}">
              <a16:creationId xmlns:a16="http://schemas.microsoft.com/office/drawing/2014/main" id="{EFC76C19-9464-4570-ACB9-780290F6B4E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5" name="Text Box 1">
          <a:extLst>
            <a:ext uri="{FF2B5EF4-FFF2-40B4-BE49-F238E27FC236}">
              <a16:creationId xmlns:a16="http://schemas.microsoft.com/office/drawing/2014/main" id="{971ABB69-1790-4250-BE1D-CFE943FFE98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6" name="Text Box 1">
          <a:extLst>
            <a:ext uri="{FF2B5EF4-FFF2-40B4-BE49-F238E27FC236}">
              <a16:creationId xmlns:a16="http://schemas.microsoft.com/office/drawing/2014/main" id="{8C14ED53-7209-426B-89BB-52C156B52EF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167640</xdr:rowOff>
    </xdr:to>
    <xdr:sp macro="" textlink="">
      <xdr:nvSpPr>
        <xdr:cNvPr id="6817" name="Text Box 1">
          <a:extLst>
            <a:ext uri="{FF2B5EF4-FFF2-40B4-BE49-F238E27FC236}">
              <a16:creationId xmlns:a16="http://schemas.microsoft.com/office/drawing/2014/main" id="{F863EB30-A262-4DA8-A124-F1F71B50A74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18" name="Text Box 1">
          <a:extLst>
            <a:ext uri="{FF2B5EF4-FFF2-40B4-BE49-F238E27FC236}">
              <a16:creationId xmlns:a16="http://schemas.microsoft.com/office/drawing/2014/main" id="{E01E1955-B642-425A-AB49-5F424944EB4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19" name="Text Box 1">
          <a:extLst>
            <a:ext uri="{FF2B5EF4-FFF2-40B4-BE49-F238E27FC236}">
              <a16:creationId xmlns:a16="http://schemas.microsoft.com/office/drawing/2014/main" id="{C71847AD-2843-4358-BAB6-9CCADC0703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20" name="Text Box 1">
          <a:extLst>
            <a:ext uri="{FF2B5EF4-FFF2-40B4-BE49-F238E27FC236}">
              <a16:creationId xmlns:a16="http://schemas.microsoft.com/office/drawing/2014/main" id="{8D849833-2B42-4835-8C53-B8420B21EDF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21" name="Text Box 1">
          <a:extLst>
            <a:ext uri="{FF2B5EF4-FFF2-40B4-BE49-F238E27FC236}">
              <a16:creationId xmlns:a16="http://schemas.microsoft.com/office/drawing/2014/main" id="{D9B229DF-5CE2-4737-B363-22065AF7843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22" name="Text Box 1">
          <a:extLst>
            <a:ext uri="{FF2B5EF4-FFF2-40B4-BE49-F238E27FC236}">
              <a16:creationId xmlns:a16="http://schemas.microsoft.com/office/drawing/2014/main" id="{3815646D-8576-48D8-B1E3-FA75A9C9B08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23" name="Text Box 1">
          <a:extLst>
            <a:ext uri="{FF2B5EF4-FFF2-40B4-BE49-F238E27FC236}">
              <a16:creationId xmlns:a16="http://schemas.microsoft.com/office/drawing/2014/main" id="{57E6AE6F-3AAB-4056-B597-649F90593B2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24" name="Text Box 1">
          <a:extLst>
            <a:ext uri="{FF2B5EF4-FFF2-40B4-BE49-F238E27FC236}">
              <a16:creationId xmlns:a16="http://schemas.microsoft.com/office/drawing/2014/main" id="{10B54CBA-D339-4A1C-A3C5-DDBE385E1D2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25" name="Text Box 1">
          <a:extLst>
            <a:ext uri="{FF2B5EF4-FFF2-40B4-BE49-F238E27FC236}">
              <a16:creationId xmlns:a16="http://schemas.microsoft.com/office/drawing/2014/main" id="{2592E691-AA75-4313-AE2F-8EAAF880BC8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26" name="Text Box 1">
          <a:extLst>
            <a:ext uri="{FF2B5EF4-FFF2-40B4-BE49-F238E27FC236}">
              <a16:creationId xmlns:a16="http://schemas.microsoft.com/office/drawing/2014/main" id="{8BD791B7-BCC0-4F1D-A315-45276BECA9F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27" name="Text Box 1">
          <a:extLst>
            <a:ext uri="{FF2B5EF4-FFF2-40B4-BE49-F238E27FC236}">
              <a16:creationId xmlns:a16="http://schemas.microsoft.com/office/drawing/2014/main" id="{BDD7114E-76F7-4286-9105-7C74373E276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28" name="Text Box 1">
          <a:extLst>
            <a:ext uri="{FF2B5EF4-FFF2-40B4-BE49-F238E27FC236}">
              <a16:creationId xmlns:a16="http://schemas.microsoft.com/office/drawing/2014/main" id="{F5261CD6-7B77-480C-8CE8-692837065A1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29" name="Text Box 1">
          <a:extLst>
            <a:ext uri="{FF2B5EF4-FFF2-40B4-BE49-F238E27FC236}">
              <a16:creationId xmlns:a16="http://schemas.microsoft.com/office/drawing/2014/main" id="{203F3FD0-F286-494C-B7B6-7B59DD783B7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0" name="Text Box 1">
          <a:extLst>
            <a:ext uri="{FF2B5EF4-FFF2-40B4-BE49-F238E27FC236}">
              <a16:creationId xmlns:a16="http://schemas.microsoft.com/office/drawing/2014/main" id="{8CDD5AE5-FA73-42CE-A645-698BFFD62F4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1" name="Text Box 1">
          <a:extLst>
            <a:ext uri="{FF2B5EF4-FFF2-40B4-BE49-F238E27FC236}">
              <a16:creationId xmlns:a16="http://schemas.microsoft.com/office/drawing/2014/main" id="{F52226A9-6C1C-40C6-A23E-E72F6DE673E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2" name="Text Box 1">
          <a:extLst>
            <a:ext uri="{FF2B5EF4-FFF2-40B4-BE49-F238E27FC236}">
              <a16:creationId xmlns:a16="http://schemas.microsoft.com/office/drawing/2014/main" id="{6918D707-7D25-419A-B21D-1D7A2E3650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3" name="Text Box 1">
          <a:extLst>
            <a:ext uri="{FF2B5EF4-FFF2-40B4-BE49-F238E27FC236}">
              <a16:creationId xmlns:a16="http://schemas.microsoft.com/office/drawing/2014/main" id="{E63C9CA5-0FF6-4544-B752-168E3B7E288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34" name="Text Box 1">
          <a:extLst>
            <a:ext uri="{FF2B5EF4-FFF2-40B4-BE49-F238E27FC236}">
              <a16:creationId xmlns:a16="http://schemas.microsoft.com/office/drawing/2014/main" id="{964A7521-0E78-4450-8ABA-A129BB53749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35" name="Text Box 1">
          <a:extLst>
            <a:ext uri="{FF2B5EF4-FFF2-40B4-BE49-F238E27FC236}">
              <a16:creationId xmlns:a16="http://schemas.microsoft.com/office/drawing/2014/main" id="{153F4C66-B1A8-4C26-B4DE-9B4CDA5E55B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36" name="Text Box 1">
          <a:extLst>
            <a:ext uri="{FF2B5EF4-FFF2-40B4-BE49-F238E27FC236}">
              <a16:creationId xmlns:a16="http://schemas.microsoft.com/office/drawing/2014/main" id="{50485619-0E3E-4873-A1D8-DF2908FF83D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37" name="Text Box 1">
          <a:extLst>
            <a:ext uri="{FF2B5EF4-FFF2-40B4-BE49-F238E27FC236}">
              <a16:creationId xmlns:a16="http://schemas.microsoft.com/office/drawing/2014/main" id="{D5284730-D999-4390-9400-D06DFD18D8FA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8" name="Text Box 1">
          <a:extLst>
            <a:ext uri="{FF2B5EF4-FFF2-40B4-BE49-F238E27FC236}">
              <a16:creationId xmlns:a16="http://schemas.microsoft.com/office/drawing/2014/main" id="{AC012536-0E5C-4993-BF15-A09B1A19238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39" name="Text Box 1">
          <a:extLst>
            <a:ext uri="{FF2B5EF4-FFF2-40B4-BE49-F238E27FC236}">
              <a16:creationId xmlns:a16="http://schemas.microsoft.com/office/drawing/2014/main" id="{9CF2F7A9-6DD9-4965-BE36-EA73BD933D0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0" name="Text Box 1">
          <a:extLst>
            <a:ext uri="{FF2B5EF4-FFF2-40B4-BE49-F238E27FC236}">
              <a16:creationId xmlns:a16="http://schemas.microsoft.com/office/drawing/2014/main" id="{1E0548C3-04DF-42D3-A54D-0FC48A06CE30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1" name="Text Box 1">
          <a:extLst>
            <a:ext uri="{FF2B5EF4-FFF2-40B4-BE49-F238E27FC236}">
              <a16:creationId xmlns:a16="http://schemas.microsoft.com/office/drawing/2014/main" id="{63C6A35D-42F0-4DA2-8033-2150DF11423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42" name="Text Box 1">
          <a:extLst>
            <a:ext uri="{FF2B5EF4-FFF2-40B4-BE49-F238E27FC236}">
              <a16:creationId xmlns:a16="http://schemas.microsoft.com/office/drawing/2014/main" id="{DD02D12F-6655-45ED-B3D5-960AE797B40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43" name="Text Box 1">
          <a:extLst>
            <a:ext uri="{FF2B5EF4-FFF2-40B4-BE49-F238E27FC236}">
              <a16:creationId xmlns:a16="http://schemas.microsoft.com/office/drawing/2014/main" id="{BA818819-D123-427E-911B-CF112C07E62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44" name="Text Box 1">
          <a:extLst>
            <a:ext uri="{FF2B5EF4-FFF2-40B4-BE49-F238E27FC236}">
              <a16:creationId xmlns:a16="http://schemas.microsoft.com/office/drawing/2014/main" id="{8B7A89DD-DBF8-428D-932A-BA75FD0B4BE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45" name="Text Box 1">
          <a:extLst>
            <a:ext uri="{FF2B5EF4-FFF2-40B4-BE49-F238E27FC236}">
              <a16:creationId xmlns:a16="http://schemas.microsoft.com/office/drawing/2014/main" id="{01DBC13D-4B73-4377-AADB-894BE44723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6" name="Text Box 1">
          <a:extLst>
            <a:ext uri="{FF2B5EF4-FFF2-40B4-BE49-F238E27FC236}">
              <a16:creationId xmlns:a16="http://schemas.microsoft.com/office/drawing/2014/main" id="{1FD22BA6-3008-43E5-B06C-B0F54A70CD2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7" name="Text Box 1">
          <a:extLst>
            <a:ext uri="{FF2B5EF4-FFF2-40B4-BE49-F238E27FC236}">
              <a16:creationId xmlns:a16="http://schemas.microsoft.com/office/drawing/2014/main" id="{6EEEF620-6FE9-4F8E-A171-CEAB75B28A4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8" name="Text Box 1">
          <a:extLst>
            <a:ext uri="{FF2B5EF4-FFF2-40B4-BE49-F238E27FC236}">
              <a16:creationId xmlns:a16="http://schemas.microsoft.com/office/drawing/2014/main" id="{6C9C682C-5012-4DF8-82CE-60328A2F503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49" name="Text Box 1">
          <a:extLst>
            <a:ext uri="{FF2B5EF4-FFF2-40B4-BE49-F238E27FC236}">
              <a16:creationId xmlns:a16="http://schemas.microsoft.com/office/drawing/2014/main" id="{F4F97D24-2E99-4EC5-B342-E0DD21588B8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50" name="Text Box 1">
          <a:extLst>
            <a:ext uri="{FF2B5EF4-FFF2-40B4-BE49-F238E27FC236}">
              <a16:creationId xmlns:a16="http://schemas.microsoft.com/office/drawing/2014/main" id="{30007BBE-7DC5-42A5-8122-DD022D0E1D9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51" name="Text Box 1">
          <a:extLst>
            <a:ext uri="{FF2B5EF4-FFF2-40B4-BE49-F238E27FC236}">
              <a16:creationId xmlns:a16="http://schemas.microsoft.com/office/drawing/2014/main" id="{79C9FA7A-C25B-442C-9E27-03B3339FC52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60960</xdr:rowOff>
    </xdr:to>
    <xdr:sp macro="" textlink="">
      <xdr:nvSpPr>
        <xdr:cNvPr id="6852" name="Text Box 1">
          <a:extLst>
            <a:ext uri="{FF2B5EF4-FFF2-40B4-BE49-F238E27FC236}">
              <a16:creationId xmlns:a16="http://schemas.microsoft.com/office/drawing/2014/main" id="{621527E4-3D80-4BF6-9CFA-5684B216559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53" name="Text Box 1">
          <a:extLst>
            <a:ext uri="{FF2B5EF4-FFF2-40B4-BE49-F238E27FC236}">
              <a16:creationId xmlns:a16="http://schemas.microsoft.com/office/drawing/2014/main" id="{DA7BD339-CC8A-4F9A-821E-E052ADB6AF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54" name="Text Box 1">
          <a:extLst>
            <a:ext uri="{FF2B5EF4-FFF2-40B4-BE49-F238E27FC236}">
              <a16:creationId xmlns:a16="http://schemas.microsoft.com/office/drawing/2014/main" id="{4A1FAD1C-F15E-433C-83B6-8D70AC3ACEA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55" name="Text Box 1">
          <a:extLst>
            <a:ext uri="{FF2B5EF4-FFF2-40B4-BE49-F238E27FC236}">
              <a16:creationId xmlns:a16="http://schemas.microsoft.com/office/drawing/2014/main" id="{28436BDA-92D9-4B08-93CE-209FDE5D352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56" name="Text Box 1">
          <a:extLst>
            <a:ext uri="{FF2B5EF4-FFF2-40B4-BE49-F238E27FC236}">
              <a16:creationId xmlns:a16="http://schemas.microsoft.com/office/drawing/2014/main" id="{A49C3503-0F2F-4E53-860D-57EE3FCDEFF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57" name="Text Box 1">
          <a:extLst>
            <a:ext uri="{FF2B5EF4-FFF2-40B4-BE49-F238E27FC236}">
              <a16:creationId xmlns:a16="http://schemas.microsoft.com/office/drawing/2014/main" id="{A2760FB1-8A33-4B2B-91DF-7A03CC1B3A5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58" name="Text Box 1">
          <a:extLst>
            <a:ext uri="{FF2B5EF4-FFF2-40B4-BE49-F238E27FC236}">
              <a16:creationId xmlns:a16="http://schemas.microsoft.com/office/drawing/2014/main" id="{281110B0-E41D-4C33-8F1E-FE28BE19A2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59" name="Text Box 1">
          <a:extLst>
            <a:ext uri="{FF2B5EF4-FFF2-40B4-BE49-F238E27FC236}">
              <a16:creationId xmlns:a16="http://schemas.microsoft.com/office/drawing/2014/main" id="{C7945020-1B9A-448E-882F-54DF2C8F8F0E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60" name="Text Box 1">
          <a:extLst>
            <a:ext uri="{FF2B5EF4-FFF2-40B4-BE49-F238E27FC236}">
              <a16:creationId xmlns:a16="http://schemas.microsoft.com/office/drawing/2014/main" id="{654BC476-80AC-48E5-B7A9-8144419F76C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61" name="Text Box 1">
          <a:extLst>
            <a:ext uri="{FF2B5EF4-FFF2-40B4-BE49-F238E27FC236}">
              <a16:creationId xmlns:a16="http://schemas.microsoft.com/office/drawing/2014/main" id="{FC227EDF-BD93-43B7-A097-28E0B5F90A5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62" name="Text Box 1">
          <a:extLst>
            <a:ext uri="{FF2B5EF4-FFF2-40B4-BE49-F238E27FC236}">
              <a16:creationId xmlns:a16="http://schemas.microsoft.com/office/drawing/2014/main" id="{ACAA88A7-9266-4F82-A6ED-87F9FCD35EE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63" name="Text Box 1">
          <a:extLst>
            <a:ext uri="{FF2B5EF4-FFF2-40B4-BE49-F238E27FC236}">
              <a16:creationId xmlns:a16="http://schemas.microsoft.com/office/drawing/2014/main" id="{EA7B36C8-04CD-41DE-8657-99689DECFDD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64" name="Text Box 1">
          <a:extLst>
            <a:ext uri="{FF2B5EF4-FFF2-40B4-BE49-F238E27FC236}">
              <a16:creationId xmlns:a16="http://schemas.microsoft.com/office/drawing/2014/main" id="{ECE795EF-DC75-4897-9F6C-9DE8A089CBF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65" name="Text Box 1">
          <a:extLst>
            <a:ext uri="{FF2B5EF4-FFF2-40B4-BE49-F238E27FC236}">
              <a16:creationId xmlns:a16="http://schemas.microsoft.com/office/drawing/2014/main" id="{45325B99-B0AF-40AF-BF8E-AC3B864AC79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66" name="Text Box 1">
          <a:extLst>
            <a:ext uri="{FF2B5EF4-FFF2-40B4-BE49-F238E27FC236}">
              <a16:creationId xmlns:a16="http://schemas.microsoft.com/office/drawing/2014/main" id="{A37BD0DC-EDDC-4C9D-ADFE-E16A1E8FBF4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67" name="Text Box 1">
          <a:extLst>
            <a:ext uri="{FF2B5EF4-FFF2-40B4-BE49-F238E27FC236}">
              <a16:creationId xmlns:a16="http://schemas.microsoft.com/office/drawing/2014/main" id="{2D028471-ACD1-4A2D-89DF-ABC7FCFF620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68" name="Text Box 1">
          <a:extLst>
            <a:ext uri="{FF2B5EF4-FFF2-40B4-BE49-F238E27FC236}">
              <a16:creationId xmlns:a16="http://schemas.microsoft.com/office/drawing/2014/main" id="{1F186392-5683-4CBA-88DE-95985A7C30E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69" name="Text Box 1">
          <a:extLst>
            <a:ext uri="{FF2B5EF4-FFF2-40B4-BE49-F238E27FC236}">
              <a16:creationId xmlns:a16="http://schemas.microsoft.com/office/drawing/2014/main" id="{B9E2B938-D4BA-463B-96BE-D1C17C7AEA2C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70" name="Text Box 1">
          <a:extLst>
            <a:ext uri="{FF2B5EF4-FFF2-40B4-BE49-F238E27FC236}">
              <a16:creationId xmlns:a16="http://schemas.microsoft.com/office/drawing/2014/main" id="{BDCC9129-79F5-48AD-969E-5602E20C86FD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71" name="Text Box 1">
          <a:extLst>
            <a:ext uri="{FF2B5EF4-FFF2-40B4-BE49-F238E27FC236}">
              <a16:creationId xmlns:a16="http://schemas.microsoft.com/office/drawing/2014/main" id="{B336A12A-B160-44C8-8EED-7CA94B806D64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72" name="Text Box 1">
          <a:extLst>
            <a:ext uri="{FF2B5EF4-FFF2-40B4-BE49-F238E27FC236}">
              <a16:creationId xmlns:a16="http://schemas.microsoft.com/office/drawing/2014/main" id="{FCF49074-E878-4361-A356-7B4F111EA99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73" name="Text Box 1">
          <a:extLst>
            <a:ext uri="{FF2B5EF4-FFF2-40B4-BE49-F238E27FC236}">
              <a16:creationId xmlns:a16="http://schemas.microsoft.com/office/drawing/2014/main" id="{21DA7625-46D8-43E6-BFE9-F513D9DF08D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74" name="Text Box 1">
          <a:extLst>
            <a:ext uri="{FF2B5EF4-FFF2-40B4-BE49-F238E27FC236}">
              <a16:creationId xmlns:a16="http://schemas.microsoft.com/office/drawing/2014/main" id="{2FF7DDAB-05B5-457D-B72E-3B42874C6598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75" name="Text Box 1">
          <a:extLst>
            <a:ext uri="{FF2B5EF4-FFF2-40B4-BE49-F238E27FC236}">
              <a16:creationId xmlns:a16="http://schemas.microsoft.com/office/drawing/2014/main" id="{5D6DF8B2-D12E-4928-BFFE-983033C558A3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76" name="Text Box 1">
          <a:extLst>
            <a:ext uri="{FF2B5EF4-FFF2-40B4-BE49-F238E27FC236}">
              <a16:creationId xmlns:a16="http://schemas.microsoft.com/office/drawing/2014/main" id="{B659D0DB-7324-4001-81C7-6ABC5E4926A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77" name="Text Box 1">
          <a:extLst>
            <a:ext uri="{FF2B5EF4-FFF2-40B4-BE49-F238E27FC236}">
              <a16:creationId xmlns:a16="http://schemas.microsoft.com/office/drawing/2014/main" id="{A53D9523-BBD1-4B9A-9C92-51EEF0E18D9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78" name="Text Box 1">
          <a:extLst>
            <a:ext uri="{FF2B5EF4-FFF2-40B4-BE49-F238E27FC236}">
              <a16:creationId xmlns:a16="http://schemas.microsoft.com/office/drawing/2014/main" id="{EE05CF1B-0F8F-4F81-B45D-EF51B66BDAC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79" name="Text Box 1">
          <a:extLst>
            <a:ext uri="{FF2B5EF4-FFF2-40B4-BE49-F238E27FC236}">
              <a16:creationId xmlns:a16="http://schemas.microsoft.com/office/drawing/2014/main" id="{75A1D573-CB78-4B01-933E-93E0FA3900D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0" name="Text Box 1">
          <a:extLst>
            <a:ext uri="{FF2B5EF4-FFF2-40B4-BE49-F238E27FC236}">
              <a16:creationId xmlns:a16="http://schemas.microsoft.com/office/drawing/2014/main" id="{2C42443F-2B0D-41D4-B430-17FC94B0A69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1" name="Text Box 1">
          <a:extLst>
            <a:ext uri="{FF2B5EF4-FFF2-40B4-BE49-F238E27FC236}">
              <a16:creationId xmlns:a16="http://schemas.microsoft.com/office/drawing/2014/main" id="{EE6354B1-9E06-43FD-BA2B-C7913F206AE5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82" name="Text Box 1">
          <a:extLst>
            <a:ext uri="{FF2B5EF4-FFF2-40B4-BE49-F238E27FC236}">
              <a16:creationId xmlns:a16="http://schemas.microsoft.com/office/drawing/2014/main" id="{6B742235-6929-4BC7-848C-AD742888E23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83" name="Text Box 1">
          <a:extLst>
            <a:ext uri="{FF2B5EF4-FFF2-40B4-BE49-F238E27FC236}">
              <a16:creationId xmlns:a16="http://schemas.microsoft.com/office/drawing/2014/main" id="{AAF2B427-2718-4D7E-9FAA-8766C6EBCAC1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38100</xdr:rowOff>
    </xdr:to>
    <xdr:sp macro="" textlink="">
      <xdr:nvSpPr>
        <xdr:cNvPr id="6884" name="Text Box 1">
          <a:extLst>
            <a:ext uri="{FF2B5EF4-FFF2-40B4-BE49-F238E27FC236}">
              <a16:creationId xmlns:a16="http://schemas.microsoft.com/office/drawing/2014/main" id="{90CB9200-BE50-40ED-9AD4-7535CFCEC5C9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22860</xdr:rowOff>
    </xdr:to>
    <xdr:sp macro="" textlink="">
      <xdr:nvSpPr>
        <xdr:cNvPr id="6885" name="Text Box 1">
          <a:extLst>
            <a:ext uri="{FF2B5EF4-FFF2-40B4-BE49-F238E27FC236}">
              <a16:creationId xmlns:a16="http://schemas.microsoft.com/office/drawing/2014/main" id="{6C50A043-7344-4920-8CB5-BB98BC60073F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6" name="Text Box 1">
          <a:extLst>
            <a:ext uri="{FF2B5EF4-FFF2-40B4-BE49-F238E27FC236}">
              <a16:creationId xmlns:a16="http://schemas.microsoft.com/office/drawing/2014/main" id="{50EBF2ED-01A1-4462-8B78-9ED465E1D0CB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7" name="Text Box 1">
          <a:extLst>
            <a:ext uri="{FF2B5EF4-FFF2-40B4-BE49-F238E27FC236}">
              <a16:creationId xmlns:a16="http://schemas.microsoft.com/office/drawing/2014/main" id="{9CB47F65-887D-4831-B231-301B12FEBE76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8" name="Text Box 1">
          <a:extLst>
            <a:ext uri="{FF2B5EF4-FFF2-40B4-BE49-F238E27FC236}">
              <a16:creationId xmlns:a16="http://schemas.microsoft.com/office/drawing/2014/main" id="{5EB0F2C0-92C0-400F-B547-E42A3A06FED2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58</xdr:row>
      <xdr:rowOff>0</xdr:rowOff>
    </xdr:from>
    <xdr:to>
      <xdr:col>0</xdr:col>
      <xdr:colOff>586740</xdr:colOff>
      <xdr:row>59</xdr:row>
      <xdr:rowOff>0</xdr:rowOff>
    </xdr:to>
    <xdr:sp macro="" textlink="">
      <xdr:nvSpPr>
        <xdr:cNvPr id="6889" name="Text Box 1">
          <a:extLst>
            <a:ext uri="{FF2B5EF4-FFF2-40B4-BE49-F238E27FC236}">
              <a16:creationId xmlns:a16="http://schemas.microsoft.com/office/drawing/2014/main" id="{95817EFC-6C5D-4323-83BD-707817476327}"/>
            </a:ext>
          </a:extLst>
        </xdr:cNvPr>
        <xdr:cNvSpPr txBox="1">
          <a:spLocks noChangeArrowheads="1"/>
        </xdr:cNvSpPr>
      </xdr:nvSpPr>
      <xdr:spPr bwMode="auto">
        <a:xfrm>
          <a:off x="510540" y="813054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890" name="Text Box 1">
          <a:extLst>
            <a:ext uri="{FF2B5EF4-FFF2-40B4-BE49-F238E27FC236}">
              <a16:creationId xmlns:a16="http://schemas.microsoft.com/office/drawing/2014/main" id="{B927B75F-D944-4D2A-9B0E-0A4E548DA2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891" name="Text Box 1">
          <a:extLst>
            <a:ext uri="{FF2B5EF4-FFF2-40B4-BE49-F238E27FC236}">
              <a16:creationId xmlns:a16="http://schemas.microsoft.com/office/drawing/2014/main" id="{26981C28-B9C7-46A8-9BAB-65CB4AC5035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892" name="Text Box 1">
          <a:extLst>
            <a:ext uri="{FF2B5EF4-FFF2-40B4-BE49-F238E27FC236}">
              <a16:creationId xmlns:a16="http://schemas.microsoft.com/office/drawing/2014/main" id="{1B13D545-A2FD-47C4-BB6A-54545CB9EC6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893" name="Text Box 1">
          <a:extLst>
            <a:ext uri="{FF2B5EF4-FFF2-40B4-BE49-F238E27FC236}">
              <a16:creationId xmlns:a16="http://schemas.microsoft.com/office/drawing/2014/main" id="{F7075180-7AE9-40B4-80F7-BEAB8F4736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894" name="Text Box 1">
          <a:extLst>
            <a:ext uri="{FF2B5EF4-FFF2-40B4-BE49-F238E27FC236}">
              <a16:creationId xmlns:a16="http://schemas.microsoft.com/office/drawing/2014/main" id="{5B2CD1B7-3CCA-47A6-9BBA-46255F78EA9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895" name="Text Box 1">
          <a:extLst>
            <a:ext uri="{FF2B5EF4-FFF2-40B4-BE49-F238E27FC236}">
              <a16:creationId xmlns:a16="http://schemas.microsoft.com/office/drawing/2014/main" id="{25B5C503-67E4-406F-A19D-C6EABC42999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896" name="Text Box 1">
          <a:extLst>
            <a:ext uri="{FF2B5EF4-FFF2-40B4-BE49-F238E27FC236}">
              <a16:creationId xmlns:a16="http://schemas.microsoft.com/office/drawing/2014/main" id="{3824FADB-FD77-4F0B-A68C-BC59640889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897" name="Text Box 1">
          <a:extLst>
            <a:ext uri="{FF2B5EF4-FFF2-40B4-BE49-F238E27FC236}">
              <a16:creationId xmlns:a16="http://schemas.microsoft.com/office/drawing/2014/main" id="{FE2B503C-510A-4E6E-B5F1-504D6B8428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898" name="Text Box 1">
          <a:extLst>
            <a:ext uri="{FF2B5EF4-FFF2-40B4-BE49-F238E27FC236}">
              <a16:creationId xmlns:a16="http://schemas.microsoft.com/office/drawing/2014/main" id="{ADDB05C5-8F8A-4D95-9410-185174E16E7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899" name="Text Box 1">
          <a:extLst>
            <a:ext uri="{FF2B5EF4-FFF2-40B4-BE49-F238E27FC236}">
              <a16:creationId xmlns:a16="http://schemas.microsoft.com/office/drawing/2014/main" id="{C9EF0FE3-36CF-4896-87E2-B86A5815E9B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00" name="Text Box 1">
          <a:extLst>
            <a:ext uri="{FF2B5EF4-FFF2-40B4-BE49-F238E27FC236}">
              <a16:creationId xmlns:a16="http://schemas.microsoft.com/office/drawing/2014/main" id="{8ABAD397-EC37-4200-8371-107EC11466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01" name="Text Box 1">
          <a:extLst>
            <a:ext uri="{FF2B5EF4-FFF2-40B4-BE49-F238E27FC236}">
              <a16:creationId xmlns:a16="http://schemas.microsoft.com/office/drawing/2014/main" id="{1538D451-5172-4EB2-8BA6-C20373DFEAE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02" name="Text Box 1">
          <a:extLst>
            <a:ext uri="{FF2B5EF4-FFF2-40B4-BE49-F238E27FC236}">
              <a16:creationId xmlns:a16="http://schemas.microsoft.com/office/drawing/2014/main" id="{0F6D703A-32B9-4E65-AAA1-6FE7DFF36BA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03" name="Text Box 1">
          <a:extLst>
            <a:ext uri="{FF2B5EF4-FFF2-40B4-BE49-F238E27FC236}">
              <a16:creationId xmlns:a16="http://schemas.microsoft.com/office/drawing/2014/main" id="{0E8D8DF2-984C-49AB-8808-B673FC3EC13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04" name="Text Box 1">
          <a:extLst>
            <a:ext uri="{FF2B5EF4-FFF2-40B4-BE49-F238E27FC236}">
              <a16:creationId xmlns:a16="http://schemas.microsoft.com/office/drawing/2014/main" id="{BEFD19B5-2752-4E61-9A72-E0340AF6CF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05" name="Text Box 1">
          <a:extLst>
            <a:ext uri="{FF2B5EF4-FFF2-40B4-BE49-F238E27FC236}">
              <a16:creationId xmlns:a16="http://schemas.microsoft.com/office/drawing/2014/main" id="{E500498D-DDCC-4870-BC97-EBE8A48C1DF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06" name="Text Box 1">
          <a:extLst>
            <a:ext uri="{FF2B5EF4-FFF2-40B4-BE49-F238E27FC236}">
              <a16:creationId xmlns:a16="http://schemas.microsoft.com/office/drawing/2014/main" id="{9AA1E578-9E1E-44D6-8CBF-776E8606588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07" name="Text Box 1">
          <a:extLst>
            <a:ext uri="{FF2B5EF4-FFF2-40B4-BE49-F238E27FC236}">
              <a16:creationId xmlns:a16="http://schemas.microsoft.com/office/drawing/2014/main" id="{F9164D3C-3AC2-4BA8-A826-6139C27B14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08" name="Text Box 1">
          <a:extLst>
            <a:ext uri="{FF2B5EF4-FFF2-40B4-BE49-F238E27FC236}">
              <a16:creationId xmlns:a16="http://schemas.microsoft.com/office/drawing/2014/main" id="{AFC3EB27-E1CD-4007-83FD-89C048B850E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09" name="Text Box 1">
          <a:extLst>
            <a:ext uri="{FF2B5EF4-FFF2-40B4-BE49-F238E27FC236}">
              <a16:creationId xmlns:a16="http://schemas.microsoft.com/office/drawing/2014/main" id="{9B2FC62E-F0B7-41EF-9A7C-D7B3B3A44D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0" name="Text Box 1">
          <a:extLst>
            <a:ext uri="{FF2B5EF4-FFF2-40B4-BE49-F238E27FC236}">
              <a16:creationId xmlns:a16="http://schemas.microsoft.com/office/drawing/2014/main" id="{3B856E4B-50BE-4DC5-B45A-433976A239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1" name="Text Box 1">
          <a:extLst>
            <a:ext uri="{FF2B5EF4-FFF2-40B4-BE49-F238E27FC236}">
              <a16:creationId xmlns:a16="http://schemas.microsoft.com/office/drawing/2014/main" id="{2075BE9D-82AE-4356-9AF7-C8294A86193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2" name="Text Box 1">
          <a:extLst>
            <a:ext uri="{FF2B5EF4-FFF2-40B4-BE49-F238E27FC236}">
              <a16:creationId xmlns:a16="http://schemas.microsoft.com/office/drawing/2014/main" id="{1AF363CD-889A-48C8-A8F3-3711223D673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3" name="Text Box 1">
          <a:extLst>
            <a:ext uri="{FF2B5EF4-FFF2-40B4-BE49-F238E27FC236}">
              <a16:creationId xmlns:a16="http://schemas.microsoft.com/office/drawing/2014/main" id="{13988042-C6FA-4772-BB37-DA0C6E1C15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14" name="Text Box 1">
          <a:extLst>
            <a:ext uri="{FF2B5EF4-FFF2-40B4-BE49-F238E27FC236}">
              <a16:creationId xmlns:a16="http://schemas.microsoft.com/office/drawing/2014/main" id="{F8F331AF-1D8B-4753-A83E-A0EBAD0E3D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15" name="Text Box 1">
          <a:extLst>
            <a:ext uri="{FF2B5EF4-FFF2-40B4-BE49-F238E27FC236}">
              <a16:creationId xmlns:a16="http://schemas.microsoft.com/office/drawing/2014/main" id="{7EE9752C-4E79-4E3E-BCB8-9ABCDF38259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16" name="Text Box 1">
          <a:extLst>
            <a:ext uri="{FF2B5EF4-FFF2-40B4-BE49-F238E27FC236}">
              <a16:creationId xmlns:a16="http://schemas.microsoft.com/office/drawing/2014/main" id="{4372F66E-218B-4C5F-974B-2AE29A393D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17" name="Text Box 1">
          <a:extLst>
            <a:ext uri="{FF2B5EF4-FFF2-40B4-BE49-F238E27FC236}">
              <a16:creationId xmlns:a16="http://schemas.microsoft.com/office/drawing/2014/main" id="{D6959C5C-388B-4283-9580-F824A4999BE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8" name="Text Box 1">
          <a:extLst>
            <a:ext uri="{FF2B5EF4-FFF2-40B4-BE49-F238E27FC236}">
              <a16:creationId xmlns:a16="http://schemas.microsoft.com/office/drawing/2014/main" id="{DC7B24D0-EB1F-497C-A089-22D120243E7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19" name="Text Box 1">
          <a:extLst>
            <a:ext uri="{FF2B5EF4-FFF2-40B4-BE49-F238E27FC236}">
              <a16:creationId xmlns:a16="http://schemas.microsoft.com/office/drawing/2014/main" id="{279E37CE-8E30-44C3-B0D0-2300BBC6FF5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20" name="Text Box 1">
          <a:extLst>
            <a:ext uri="{FF2B5EF4-FFF2-40B4-BE49-F238E27FC236}">
              <a16:creationId xmlns:a16="http://schemas.microsoft.com/office/drawing/2014/main" id="{F43F8961-975B-4AA1-AFEB-CA200BDA600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21" name="Text Box 1">
          <a:extLst>
            <a:ext uri="{FF2B5EF4-FFF2-40B4-BE49-F238E27FC236}">
              <a16:creationId xmlns:a16="http://schemas.microsoft.com/office/drawing/2014/main" id="{0AAB7A60-9968-48A8-A097-E8EF9CEBBD7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22" name="Text Box 1">
          <a:extLst>
            <a:ext uri="{FF2B5EF4-FFF2-40B4-BE49-F238E27FC236}">
              <a16:creationId xmlns:a16="http://schemas.microsoft.com/office/drawing/2014/main" id="{21BA6602-BFAE-49AC-8DC7-8D98402BE76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23" name="Text Box 1">
          <a:extLst>
            <a:ext uri="{FF2B5EF4-FFF2-40B4-BE49-F238E27FC236}">
              <a16:creationId xmlns:a16="http://schemas.microsoft.com/office/drawing/2014/main" id="{59A17A20-1214-4087-B881-232473B3C01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24" name="Text Box 1">
          <a:extLst>
            <a:ext uri="{FF2B5EF4-FFF2-40B4-BE49-F238E27FC236}">
              <a16:creationId xmlns:a16="http://schemas.microsoft.com/office/drawing/2014/main" id="{6DF95DA2-0AA1-47A9-A920-5F3CC9F0F1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25" name="Text Box 1">
          <a:extLst>
            <a:ext uri="{FF2B5EF4-FFF2-40B4-BE49-F238E27FC236}">
              <a16:creationId xmlns:a16="http://schemas.microsoft.com/office/drawing/2014/main" id="{4038D9C3-19E6-4FE6-B823-5B58C42F700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26" name="Text Box 1">
          <a:extLst>
            <a:ext uri="{FF2B5EF4-FFF2-40B4-BE49-F238E27FC236}">
              <a16:creationId xmlns:a16="http://schemas.microsoft.com/office/drawing/2014/main" id="{16DAA3CE-74DF-4734-95FD-48BFD0E2294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27" name="Text Box 1">
          <a:extLst>
            <a:ext uri="{FF2B5EF4-FFF2-40B4-BE49-F238E27FC236}">
              <a16:creationId xmlns:a16="http://schemas.microsoft.com/office/drawing/2014/main" id="{DF1EECBB-00D2-47D1-8DF7-9135CC9D86F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28" name="Text Box 1">
          <a:extLst>
            <a:ext uri="{FF2B5EF4-FFF2-40B4-BE49-F238E27FC236}">
              <a16:creationId xmlns:a16="http://schemas.microsoft.com/office/drawing/2014/main" id="{28543541-71DE-40E9-B630-7A1E10E4EB8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29" name="Text Box 1">
          <a:extLst>
            <a:ext uri="{FF2B5EF4-FFF2-40B4-BE49-F238E27FC236}">
              <a16:creationId xmlns:a16="http://schemas.microsoft.com/office/drawing/2014/main" id="{D3163643-E414-4E68-BB94-570247B3643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30" name="Text Box 1">
          <a:extLst>
            <a:ext uri="{FF2B5EF4-FFF2-40B4-BE49-F238E27FC236}">
              <a16:creationId xmlns:a16="http://schemas.microsoft.com/office/drawing/2014/main" id="{A72FC17B-9C94-46EB-B9D0-849AC892852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31" name="Text Box 1">
          <a:extLst>
            <a:ext uri="{FF2B5EF4-FFF2-40B4-BE49-F238E27FC236}">
              <a16:creationId xmlns:a16="http://schemas.microsoft.com/office/drawing/2014/main" id="{0C3739CD-4AA9-46E6-8199-0DFC30AE344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32" name="Text Box 1">
          <a:extLst>
            <a:ext uri="{FF2B5EF4-FFF2-40B4-BE49-F238E27FC236}">
              <a16:creationId xmlns:a16="http://schemas.microsoft.com/office/drawing/2014/main" id="{98B46066-1422-4239-92A2-9D48D78AE4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33" name="Text Box 1">
          <a:extLst>
            <a:ext uri="{FF2B5EF4-FFF2-40B4-BE49-F238E27FC236}">
              <a16:creationId xmlns:a16="http://schemas.microsoft.com/office/drawing/2014/main" id="{C9254021-6CE0-4FB5-BEA3-E2E191E280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34" name="Text Box 1">
          <a:extLst>
            <a:ext uri="{FF2B5EF4-FFF2-40B4-BE49-F238E27FC236}">
              <a16:creationId xmlns:a16="http://schemas.microsoft.com/office/drawing/2014/main" id="{3658EE74-DC67-4271-8408-A0B7792D59D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35" name="Text Box 1">
          <a:extLst>
            <a:ext uri="{FF2B5EF4-FFF2-40B4-BE49-F238E27FC236}">
              <a16:creationId xmlns:a16="http://schemas.microsoft.com/office/drawing/2014/main" id="{6157F200-161A-476F-A076-7F3BC70B948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36" name="Text Box 1">
          <a:extLst>
            <a:ext uri="{FF2B5EF4-FFF2-40B4-BE49-F238E27FC236}">
              <a16:creationId xmlns:a16="http://schemas.microsoft.com/office/drawing/2014/main" id="{97B18EBB-ED59-4613-9E6E-F2FB05D5CF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37" name="Text Box 1">
          <a:extLst>
            <a:ext uri="{FF2B5EF4-FFF2-40B4-BE49-F238E27FC236}">
              <a16:creationId xmlns:a16="http://schemas.microsoft.com/office/drawing/2014/main" id="{A9B1D43E-0B1E-484C-9E11-2E6E566CD86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38" name="Text Box 1">
          <a:extLst>
            <a:ext uri="{FF2B5EF4-FFF2-40B4-BE49-F238E27FC236}">
              <a16:creationId xmlns:a16="http://schemas.microsoft.com/office/drawing/2014/main" id="{5DE4CFCF-9C4F-4291-897C-FCF809345DF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39" name="Text Box 1">
          <a:extLst>
            <a:ext uri="{FF2B5EF4-FFF2-40B4-BE49-F238E27FC236}">
              <a16:creationId xmlns:a16="http://schemas.microsoft.com/office/drawing/2014/main" id="{0549A901-FC85-4769-856A-D5FD736BBB4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40" name="Text Box 1">
          <a:extLst>
            <a:ext uri="{FF2B5EF4-FFF2-40B4-BE49-F238E27FC236}">
              <a16:creationId xmlns:a16="http://schemas.microsoft.com/office/drawing/2014/main" id="{7F2CB973-B460-4F07-8A06-F5913B81EE1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41" name="Text Box 1">
          <a:extLst>
            <a:ext uri="{FF2B5EF4-FFF2-40B4-BE49-F238E27FC236}">
              <a16:creationId xmlns:a16="http://schemas.microsoft.com/office/drawing/2014/main" id="{4900BD8C-0D0C-42A2-8086-8F1B7F49F1A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42" name="Text Box 1">
          <a:extLst>
            <a:ext uri="{FF2B5EF4-FFF2-40B4-BE49-F238E27FC236}">
              <a16:creationId xmlns:a16="http://schemas.microsoft.com/office/drawing/2014/main" id="{70756867-F582-42F2-A09E-26D37C2B9C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43" name="Text Box 1">
          <a:extLst>
            <a:ext uri="{FF2B5EF4-FFF2-40B4-BE49-F238E27FC236}">
              <a16:creationId xmlns:a16="http://schemas.microsoft.com/office/drawing/2014/main" id="{5A58A7B6-E658-42BE-A3FF-91F4130E138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44" name="Text Box 1">
          <a:extLst>
            <a:ext uri="{FF2B5EF4-FFF2-40B4-BE49-F238E27FC236}">
              <a16:creationId xmlns:a16="http://schemas.microsoft.com/office/drawing/2014/main" id="{B13E57BB-3D51-48C2-A186-0C1916B9D8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45" name="Text Box 1">
          <a:extLst>
            <a:ext uri="{FF2B5EF4-FFF2-40B4-BE49-F238E27FC236}">
              <a16:creationId xmlns:a16="http://schemas.microsoft.com/office/drawing/2014/main" id="{64DE6591-1E09-428F-9E3B-73941FEDA0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46" name="Text Box 1">
          <a:extLst>
            <a:ext uri="{FF2B5EF4-FFF2-40B4-BE49-F238E27FC236}">
              <a16:creationId xmlns:a16="http://schemas.microsoft.com/office/drawing/2014/main" id="{3F48A98A-4CA0-43E8-AAC5-04EAAA94FCF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47" name="Text Box 1">
          <a:extLst>
            <a:ext uri="{FF2B5EF4-FFF2-40B4-BE49-F238E27FC236}">
              <a16:creationId xmlns:a16="http://schemas.microsoft.com/office/drawing/2014/main" id="{AA850BFF-CED5-4469-BD0C-4CC35400E2E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48" name="Text Box 1">
          <a:extLst>
            <a:ext uri="{FF2B5EF4-FFF2-40B4-BE49-F238E27FC236}">
              <a16:creationId xmlns:a16="http://schemas.microsoft.com/office/drawing/2014/main" id="{AAFB3490-F60B-48F3-A034-C95E9D6307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49" name="Text Box 1">
          <a:extLst>
            <a:ext uri="{FF2B5EF4-FFF2-40B4-BE49-F238E27FC236}">
              <a16:creationId xmlns:a16="http://schemas.microsoft.com/office/drawing/2014/main" id="{F0559132-5520-4A98-AD5D-FC2DDD71BC8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50" name="Text Box 1">
          <a:extLst>
            <a:ext uri="{FF2B5EF4-FFF2-40B4-BE49-F238E27FC236}">
              <a16:creationId xmlns:a16="http://schemas.microsoft.com/office/drawing/2014/main" id="{59040B37-7C6E-4382-8C55-7C1B1FB7CC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51" name="Text Box 1">
          <a:extLst>
            <a:ext uri="{FF2B5EF4-FFF2-40B4-BE49-F238E27FC236}">
              <a16:creationId xmlns:a16="http://schemas.microsoft.com/office/drawing/2014/main" id="{726F5976-95FD-4A08-84D6-D56DC25196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52" name="Text Box 1">
          <a:extLst>
            <a:ext uri="{FF2B5EF4-FFF2-40B4-BE49-F238E27FC236}">
              <a16:creationId xmlns:a16="http://schemas.microsoft.com/office/drawing/2014/main" id="{C6CBC25C-BEB0-4D31-96F1-E69BAFA701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6953" name="Text Box 1">
          <a:extLst>
            <a:ext uri="{FF2B5EF4-FFF2-40B4-BE49-F238E27FC236}">
              <a16:creationId xmlns:a16="http://schemas.microsoft.com/office/drawing/2014/main" id="{C17606CC-6A00-4421-B9D6-F1BE4BB2BC0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54" name="Text Box 1">
          <a:extLst>
            <a:ext uri="{FF2B5EF4-FFF2-40B4-BE49-F238E27FC236}">
              <a16:creationId xmlns:a16="http://schemas.microsoft.com/office/drawing/2014/main" id="{0882C2DF-4674-4396-865B-D9894FD761E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55" name="Text Box 1">
          <a:extLst>
            <a:ext uri="{FF2B5EF4-FFF2-40B4-BE49-F238E27FC236}">
              <a16:creationId xmlns:a16="http://schemas.microsoft.com/office/drawing/2014/main" id="{E9747391-A7C8-428D-B254-5BA49D804B6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56" name="Text Box 1">
          <a:extLst>
            <a:ext uri="{FF2B5EF4-FFF2-40B4-BE49-F238E27FC236}">
              <a16:creationId xmlns:a16="http://schemas.microsoft.com/office/drawing/2014/main" id="{A79AD0F8-6974-46A3-B922-FD128140DBF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57" name="Text Box 1">
          <a:extLst>
            <a:ext uri="{FF2B5EF4-FFF2-40B4-BE49-F238E27FC236}">
              <a16:creationId xmlns:a16="http://schemas.microsoft.com/office/drawing/2014/main" id="{68AC6AA6-AAC1-488C-81CB-C6DE1EF480B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58" name="Text Box 1">
          <a:extLst>
            <a:ext uri="{FF2B5EF4-FFF2-40B4-BE49-F238E27FC236}">
              <a16:creationId xmlns:a16="http://schemas.microsoft.com/office/drawing/2014/main" id="{C2E9E4F0-4448-4BD7-B653-AD70F0666FF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59" name="Text Box 1">
          <a:extLst>
            <a:ext uri="{FF2B5EF4-FFF2-40B4-BE49-F238E27FC236}">
              <a16:creationId xmlns:a16="http://schemas.microsoft.com/office/drawing/2014/main" id="{88C30BAC-98F4-493E-B854-57C87DDA31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60" name="Text Box 1">
          <a:extLst>
            <a:ext uri="{FF2B5EF4-FFF2-40B4-BE49-F238E27FC236}">
              <a16:creationId xmlns:a16="http://schemas.microsoft.com/office/drawing/2014/main" id="{A97E59EB-9409-4CC1-B268-A6899E56DFC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61" name="Text Box 1">
          <a:extLst>
            <a:ext uri="{FF2B5EF4-FFF2-40B4-BE49-F238E27FC236}">
              <a16:creationId xmlns:a16="http://schemas.microsoft.com/office/drawing/2014/main" id="{B8B87B01-8179-4AF1-9732-4220ABBE107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62" name="Text Box 1">
          <a:extLst>
            <a:ext uri="{FF2B5EF4-FFF2-40B4-BE49-F238E27FC236}">
              <a16:creationId xmlns:a16="http://schemas.microsoft.com/office/drawing/2014/main" id="{80E2B201-C6BB-4FF4-A324-FFE0173C276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63" name="Text Box 1">
          <a:extLst>
            <a:ext uri="{FF2B5EF4-FFF2-40B4-BE49-F238E27FC236}">
              <a16:creationId xmlns:a16="http://schemas.microsoft.com/office/drawing/2014/main" id="{B01920E3-1D6C-4FDE-A554-7847E41F294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64" name="Text Box 1">
          <a:extLst>
            <a:ext uri="{FF2B5EF4-FFF2-40B4-BE49-F238E27FC236}">
              <a16:creationId xmlns:a16="http://schemas.microsoft.com/office/drawing/2014/main" id="{039FE0E0-1884-4760-BC7D-F7087C5B08E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65" name="Text Box 1">
          <a:extLst>
            <a:ext uri="{FF2B5EF4-FFF2-40B4-BE49-F238E27FC236}">
              <a16:creationId xmlns:a16="http://schemas.microsoft.com/office/drawing/2014/main" id="{08FB6205-6B5B-41C0-AC50-E86C514474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66" name="Text Box 1">
          <a:extLst>
            <a:ext uri="{FF2B5EF4-FFF2-40B4-BE49-F238E27FC236}">
              <a16:creationId xmlns:a16="http://schemas.microsoft.com/office/drawing/2014/main" id="{3C44F3A6-E7FF-4403-9DE6-D0C1A55479F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67" name="Text Box 1">
          <a:extLst>
            <a:ext uri="{FF2B5EF4-FFF2-40B4-BE49-F238E27FC236}">
              <a16:creationId xmlns:a16="http://schemas.microsoft.com/office/drawing/2014/main" id="{D28609B6-1E04-4694-8064-D7A2E70486E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68" name="Text Box 1">
          <a:extLst>
            <a:ext uri="{FF2B5EF4-FFF2-40B4-BE49-F238E27FC236}">
              <a16:creationId xmlns:a16="http://schemas.microsoft.com/office/drawing/2014/main" id="{B291A413-534F-47B8-8D71-5C44EC776CF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69" name="Text Box 1">
          <a:extLst>
            <a:ext uri="{FF2B5EF4-FFF2-40B4-BE49-F238E27FC236}">
              <a16:creationId xmlns:a16="http://schemas.microsoft.com/office/drawing/2014/main" id="{E927ACAA-4345-4932-9E09-4773D5AB8F6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70" name="Text Box 1">
          <a:extLst>
            <a:ext uri="{FF2B5EF4-FFF2-40B4-BE49-F238E27FC236}">
              <a16:creationId xmlns:a16="http://schemas.microsoft.com/office/drawing/2014/main" id="{B4019F56-843A-4A52-96AB-4810D4201E3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71" name="Text Box 1">
          <a:extLst>
            <a:ext uri="{FF2B5EF4-FFF2-40B4-BE49-F238E27FC236}">
              <a16:creationId xmlns:a16="http://schemas.microsoft.com/office/drawing/2014/main" id="{E330FE2A-52FA-4F34-B4DF-B33A7010516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72" name="Text Box 1">
          <a:extLst>
            <a:ext uri="{FF2B5EF4-FFF2-40B4-BE49-F238E27FC236}">
              <a16:creationId xmlns:a16="http://schemas.microsoft.com/office/drawing/2014/main" id="{5FCF5DFE-783A-4AA1-94A5-A86DA4BA263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73" name="Text Box 1">
          <a:extLst>
            <a:ext uri="{FF2B5EF4-FFF2-40B4-BE49-F238E27FC236}">
              <a16:creationId xmlns:a16="http://schemas.microsoft.com/office/drawing/2014/main" id="{58AD1F70-EC31-4E5A-B831-176F8074C5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74" name="Text Box 1">
          <a:extLst>
            <a:ext uri="{FF2B5EF4-FFF2-40B4-BE49-F238E27FC236}">
              <a16:creationId xmlns:a16="http://schemas.microsoft.com/office/drawing/2014/main" id="{CBFD298F-128C-4941-A680-DB6569E41D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75" name="Text Box 1">
          <a:extLst>
            <a:ext uri="{FF2B5EF4-FFF2-40B4-BE49-F238E27FC236}">
              <a16:creationId xmlns:a16="http://schemas.microsoft.com/office/drawing/2014/main" id="{44FF7AEF-5995-4B5F-9309-8E0173AC87B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76" name="Text Box 1">
          <a:extLst>
            <a:ext uri="{FF2B5EF4-FFF2-40B4-BE49-F238E27FC236}">
              <a16:creationId xmlns:a16="http://schemas.microsoft.com/office/drawing/2014/main" id="{1C82FB03-4C93-437B-919B-3EEBF3D7D30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77" name="Text Box 1">
          <a:extLst>
            <a:ext uri="{FF2B5EF4-FFF2-40B4-BE49-F238E27FC236}">
              <a16:creationId xmlns:a16="http://schemas.microsoft.com/office/drawing/2014/main" id="{9595D6CD-6A1F-428E-A34D-06574844F08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78" name="Text Box 1">
          <a:extLst>
            <a:ext uri="{FF2B5EF4-FFF2-40B4-BE49-F238E27FC236}">
              <a16:creationId xmlns:a16="http://schemas.microsoft.com/office/drawing/2014/main" id="{68C6C30E-3F5C-4010-B695-F4A4D58E22F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79" name="Text Box 1">
          <a:extLst>
            <a:ext uri="{FF2B5EF4-FFF2-40B4-BE49-F238E27FC236}">
              <a16:creationId xmlns:a16="http://schemas.microsoft.com/office/drawing/2014/main" id="{FACA3C7B-FF40-42AB-8D4B-492419D237C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0" name="Text Box 1">
          <a:extLst>
            <a:ext uri="{FF2B5EF4-FFF2-40B4-BE49-F238E27FC236}">
              <a16:creationId xmlns:a16="http://schemas.microsoft.com/office/drawing/2014/main" id="{A686EC7A-A1CB-420A-8AAA-8C0D527C5CB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1" name="Text Box 1">
          <a:extLst>
            <a:ext uri="{FF2B5EF4-FFF2-40B4-BE49-F238E27FC236}">
              <a16:creationId xmlns:a16="http://schemas.microsoft.com/office/drawing/2014/main" id="{8E33122B-3DEB-42FE-8C05-D132818D123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2" name="Text Box 1">
          <a:extLst>
            <a:ext uri="{FF2B5EF4-FFF2-40B4-BE49-F238E27FC236}">
              <a16:creationId xmlns:a16="http://schemas.microsoft.com/office/drawing/2014/main" id="{37A7D6D0-DD7F-42D6-9FD5-E4F12FEE2B6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3" name="Text Box 1">
          <a:extLst>
            <a:ext uri="{FF2B5EF4-FFF2-40B4-BE49-F238E27FC236}">
              <a16:creationId xmlns:a16="http://schemas.microsoft.com/office/drawing/2014/main" id="{6A1992F7-941B-481B-ACE3-4391DF99BF2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4" name="Text Box 1">
          <a:extLst>
            <a:ext uri="{FF2B5EF4-FFF2-40B4-BE49-F238E27FC236}">
              <a16:creationId xmlns:a16="http://schemas.microsoft.com/office/drawing/2014/main" id="{4C82D25A-680C-4B8A-9372-BFAE7E49E4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5" name="Text Box 1">
          <a:extLst>
            <a:ext uri="{FF2B5EF4-FFF2-40B4-BE49-F238E27FC236}">
              <a16:creationId xmlns:a16="http://schemas.microsoft.com/office/drawing/2014/main" id="{09F0AC93-CF24-4A57-B742-564679574BC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6" name="Text Box 1">
          <a:extLst>
            <a:ext uri="{FF2B5EF4-FFF2-40B4-BE49-F238E27FC236}">
              <a16:creationId xmlns:a16="http://schemas.microsoft.com/office/drawing/2014/main" id="{4065C6D5-3216-4A60-8920-87207C8B97C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7" name="Text Box 1">
          <a:extLst>
            <a:ext uri="{FF2B5EF4-FFF2-40B4-BE49-F238E27FC236}">
              <a16:creationId xmlns:a16="http://schemas.microsoft.com/office/drawing/2014/main" id="{B1CF7EB4-F786-4AD3-9229-8FB2969D7D6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8" name="Text Box 1">
          <a:extLst>
            <a:ext uri="{FF2B5EF4-FFF2-40B4-BE49-F238E27FC236}">
              <a16:creationId xmlns:a16="http://schemas.microsoft.com/office/drawing/2014/main" id="{399C4A6D-42E8-40A7-A70D-D1DE24803EC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89" name="Text Box 1">
          <a:extLst>
            <a:ext uri="{FF2B5EF4-FFF2-40B4-BE49-F238E27FC236}">
              <a16:creationId xmlns:a16="http://schemas.microsoft.com/office/drawing/2014/main" id="{56E83429-4FEB-4D78-910D-6940F459F1F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90" name="Text Box 1">
          <a:extLst>
            <a:ext uri="{FF2B5EF4-FFF2-40B4-BE49-F238E27FC236}">
              <a16:creationId xmlns:a16="http://schemas.microsoft.com/office/drawing/2014/main" id="{30EB5E84-EE52-4003-B882-378EF4FA2F9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91" name="Text Box 1">
          <a:extLst>
            <a:ext uri="{FF2B5EF4-FFF2-40B4-BE49-F238E27FC236}">
              <a16:creationId xmlns:a16="http://schemas.microsoft.com/office/drawing/2014/main" id="{E6B41FB5-509B-4A19-87A9-E5A89CA8034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92" name="Text Box 1">
          <a:extLst>
            <a:ext uri="{FF2B5EF4-FFF2-40B4-BE49-F238E27FC236}">
              <a16:creationId xmlns:a16="http://schemas.microsoft.com/office/drawing/2014/main" id="{A418F620-BC03-4AE1-B0BC-667BDAD0F4A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6993" name="Text Box 1">
          <a:extLst>
            <a:ext uri="{FF2B5EF4-FFF2-40B4-BE49-F238E27FC236}">
              <a16:creationId xmlns:a16="http://schemas.microsoft.com/office/drawing/2014/main" id="{4027AB49-41F7-4EBF-AF50-40CF685A69E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94" name="Text Box 1">
          <a:extLst>
            <a:ext uri="{FF2B5EF4-FFF2-40B4-BE49-F238E27FC236}">
              <a16:creationId xmlns:a16="http://schemas.microsoft.com/office/drawing/2014/main" id="{0A3173A8-92A2-4213-BF07-64FFDAAF302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95" name="Text Box 1">
          <a:extLst>
            <a:ext uri="{FF2B5EF4-FFF2-40B4-BE49-F238E27FC236}">
              <a16:creationId xmlns:a16="http://schemas.microsoft.com/office/drawing/2014/main" id="{814A9575-C7C6-41A0-B056-58D7E64A153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6996" name="Text Box 1">
          <a:extLst>
            <a:ext uri="{FF2B5EF4-FFF2-40B4-BE49-F238E27FC236}">
              <a16:creationId xmlns:a16="http://schemas.microsoft.com/office/drawing/2014/main" id="{AC6C1B59-B301-4CA0-85B3-C9881E14FA9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6997" name="Text Box 1">
          <a:extLst>
            <a:ext uri="{FF2B5EF4-FFF2-40B4-BE49-F238E27FC236}">
              <a16:creationId xmlns:a16="http://schemas.microsoft.com/office/drawing/2014/main" id="{D0E7FF83-2E39-4284-BF72-BF8C5305FF2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98" name="Text Box 1">
          <a:extLst>
            <a:ext uri="{FF2B5EF4-FFF2-40B4-BE49-F238E27FC236}">
              <a16:creationId xmlns:a16="http://schemas.microsoft.com/office/drawing/2014/main" id="{330A9F11-10AB-43E5-9263-CEF7300DC0C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6999" name="Text Box 1">
          <a:extLst>
            <a:ext uri="{FF2B5EF4-FFF2-40B4-BE49-F238E27FC236}">
              <a16:creationId xmlns:a16="http://schemas.microsoft.com/office/drawing/2014/main" id="{412F8DC4-EB82-4B76-BD35-E68470F5F23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0" name="Text Box 1">
          <a:extLst>
            <a:ext uri="{FF2B5EF4-FFF2-40B4-BE49-F238E27FC236}">
              <a16:creationId xmlns:a16="http://schemas.microsoft.com/office/drawing/2014/main" id="{90178BDE-6A72-41A5-A49C-2537EB3F124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1" name="Text Box 1">
          <a:extLst>
            <a:ext uri="{FF2B5EF4-FFF2-40B4-BE49-F238E27FC236}">
              <a16:creationId xmlns:a16="http://schemas.microsoft.com/office/drawing/2014/main" id="{F2F120C1-F34B-4648-B8BA-9B9B34C608A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02" name="Text Box 1">
          <a:extLst>
            <a:ext uri="{FF2B5EF4-FFF2-40B4-BE49-F238E27FC236}">
              <a16:creationId xmlns:a16="http://schemas.microsoft.com/office/drawing/2014/main" id="{BE7B870A-70FB-4906-90CD-E149B6237F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03" name="Text Box 1">
          <a:extLst>
            <a:ext uri="{FF2B5EF4-FFF2-40B4-BE49-F238E27FC236}">
              <a16:creationId xmlns:a16="http://schemas.microsoft.com/office/drawing/2014/main" id="{C0C52D2B-3C57-492C-87A6-B094CB74891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04" name="Text Box 1">
          <a:extLst>
            <a:ext uri="{FF2B5EF4-FFF2-40B4-BE49-F238E27FC236}">
              <a16:creationId xmlns:a16="http://schemas.microsoft.com/office/drawing/2014/main" id="{B74E4AEB-B221-4F34-A98D-E6477EFFC9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05" name="Text Box 1">
          <a:extLst>
            <a:ext uri="{FF2B5EF4-FFF2-40B4-BE49-F238E27FC236}">
              <a16:creationId xmlns:a16="http://schemas.microsoft.com/office/drawing/2014/main" id="{771BA993-FA1C-439D-A53E-60740CBE90B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6" name="Text Box 1">
          <a:extLst>
            <a:ext uri="{FF2B5EF4-FFF2-40B4-BE49-F238E27FC236}">
              <a16:creationId xmlns:a16="http://schemas.microsoft.com/office/drawing/2014/main" id="{C43F54EB-4957-4A6E-8BBE-4BC7873E5E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7" name="Text Box 1">
          <a:extLst>
            <a:ext uri="{FF2B5EF4-FFF2-40B4-BE49-F238E27FC236}">
              <a16:creationId xmlns:a16="http://schemas.microsoft.com/office/drawing/2014/main" id="{8A4CA2E4-9C6B-45F2-9665-09FCAC39B95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8" name="Text Box 1">
          <a:extLst>
            <a:ext uri="{FF2B5EF4-FFF2-40B4-BE49-F238E27FC236}">
              <a16:creationId xmlns:a16="http://schemas.microsoft.com/office/drawing/2014/main" id="{932EBD41-8D0B-42A5-AA67-D3F749EA55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09" name="Text Box 1">
          <a:extLst>
            <a:ext uri="{FF2B5EF4-FFF2-40B4-BE49-F238E27FC236}">
              <a16:creationId xmlns:a16="http://schemas.microsoft.com/office/drawing/2014/main" id="{BC1B7B5A-BA41-4DA3-8331-C97C5465296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10" name="Text Box 1">
          <a:extLst>
            <a:ext uri="{FF2B5EF4-FFF2-40B4-BE49-F238E27FC236}">
              <a16:creationId xmlns:a16="http://schemas.microsoft.com/office/drawing/2014/main" id="{50E45A0A-3DE4-4DEA-8888-E4674F580F0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11" name="Text Box 1">
          <a:extLst>
            <a:ext uri="{FF2B5EF4-FFF2-40B4-BE49-F238E27FC236}">
              <a16:creationId xmlns:a16="http://schemas.microsoft.com/office/drawing/2014/main" id="{7A992652-7EC5-44CC-B7DB-7B1C7BC96B8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12" name="Text Box 1">
          <a:extLst>
            <a:ext uri="{FF2B5EF4-FFF2-40B4-BE49-F238E27FC236}">
              <a16:creationId xmlns:a16="http://schemas.microsoft.com/office/drawing/2014/main" id="{0FDB9B26-EDC0-4BDE-8DE5-41822D0693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13" name="Text Box 1">
          <a:extLst>
            <a:ext uri="{FF2B5EF4-FFF2-40B4-BE49-F238E27FC236}">
              <a16:creationId xmlns:a16="http://schemas.microsoft.com/office/drawing/2014/main" id="{F10DE0E9-3ED5-49A2-BF9C-C10A6AFCA13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14" name="Text Box 1">
          <a:extLst>
            <a:ext uri="{FF2B5EF4-FFF2-40B4-BE49-F238E27FC236}">
              <a16:creationId xmlns:a16="http://schemas.microsoft.com/office/drawing/2014/main" id="{C588852C-D3C6-46FA-8C5E-BF285B7656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15" name="Text Box 1">
          <a:extLst>
            <a:ext uri="{FF2B5EF4-FFF2-40B4-BE49-F238E27FC236}">
              <a16:creationId xmlns:a16="http://schemas.microsoft.com/office/drawing/2014/main" id="{2DCD6389-69E1-48DB-9695-F5ABF5CAD6C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16" name="Text Box 1">
          <a:extLst>
            <a:ext uri="{FF2B5EF4-FFF2-40B4-BE49-F238E27FC236}">
              <a16:creationId xmlns:a16="http://schemas.microsoft.com/office/drawing/2014/main" id="{0928095F-3068-4073-A2F2-72F808999B7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17" name="Text Box 1">
          <a:extLst>
            <a:ext uri="{FF2B5EF4-FFF2-40B4-BE49-F238E27FC236}">
              <a16:creationId xmlns:a16="http://schemas.microsoft.com/office/drawing/2014/main" id="{002882B7-47D1-4A0E-9BCB-F2A65053C09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18" name="Text Box 1">
          <a:extLst>
            <a:ext uri="{FF2B5EF4-FFF2-40B4-BE49-F238E27FC236}">
              <a16:creationId xmlns:a16="http://schemas.microsoft.com/office/drawing/2014/main" id="{218CFE24-572E-4F8A-846A-6AD7D787406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19" name="Text Box 1">
          <a:extLst>
            <a:ext uri="{FF2B5EF4-FFF2-40B4-BE49-F238E27FC236}">
              <a16:creationId xmlns:a16="http://schemas.microsoft.com/office/drawing/2014/main" id="{EF9BB1F2-ED74-4711-ADDA-5B03986F6B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20" name="Text Box 1">
          <a:extLst>
            <a:ext uri="{FF2B5EF4-FFF2-40B4-BE49-F238E27FC236}">
              <a16:creationId xmlns:a16="http://schemas.microsoft.com/office/drawing/2014/main" id="{85D84765-4964-4A47-9983-66467AE976E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21" name="Text Box 1">
          <a:extLst>
            <a:ext uri="{FF2B5EF4-FFF2-40B4-BE49-F238E27FC236}">
              <a16:creationId xmlns:a16="http://schemas.microsoft.com/office/drawing/2014/main" id="{28B3888F-680C-430A-9DAC-C8A07D91B7C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22" name="Text Box 1">
          <a:extLst>
            <a:ext uri="{FF2B5EF4-FFF2-40B4-BE49-F238E27FC236}">
              <a16:creationId xmlns:a16="http://schemas.microsoft.com/office/drawing/2014/main" id="{A9D45A47-7297-4CFF-89C7-085542B1CC6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23" name="Text Box 1">
          <a:extLst>
            <a:ext uri="{FF2B5EF4-FFF2-40B4-BE49-F238E27FC236}">
              <a16:creationId xmlns:a16="http://schemas.microsoft.com/office/drawing/2014/main" id="{AE1CEE70-C6B3-478D-B862-8737CD8D1AC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24" name="Text Box 1">
          <a:extLst>
            <a:ext uri="{FF2B5EF4-FFF2-40B4-BE49-F238E27FC236}">
              <a16:creationId xmlns:a16="http://schemas.microsoft.com/office/drawing/2014/main" id="{6B0A4E9A-B0F0-43BB-8FA1-2E5E9943DE7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25" name="Text Box 1">
          <a:extLst>
            <a:ext uri="{FF2B5EF4-FFF2-40B4-BE49-F238E27FC236}">
              <a16:creationId xmlns:a16="http://schemas.microsoft.com/office/drawing/2014/main" id="{2E5CB470-59F3-4597-965D-1818E92399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26" name="Text Box 1">
          <a:extLst>
            <a:ext uri="{FF2B5EF4-FFF2-40B4-BE49-F238E27FC236}">
              <a16:creationId xmlns:a16="http://schemas.microsoft.com/office/drawing/2014/main" id="{2935618E-801D-4E82-AD8F-FE06E22BDA0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27" name="Text Box 1">
          <a:extLst>
            <a:ext uri="{FF2B5EF4-FFF2-40B4-BE49-F238E27FC236}">
              <a16:creationId xmlns:a16="http://schemas.microsoft.com/office/drawing/2014/main" id="{DDCBAC85-A85D-45A4-AA63-A1911C1EAA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28" name="Text Box 1">
          <a:extLst>
            <a:ext uri="{FF2B5EF4-FFF2-40B4-BE49-F238E27FC236}">
              <a16:creationId xmlns:a16="http://schemas.microsoft.com/office/drawing/2014/main" id="{3909403F-87BF-40F1-A4CD-562226D38E0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29" name="Text Box 1">
          <a:extLst>
            <a:ext uri="{FF2B5EF4-FFF2-40B4-BE49-F238E27FC236}">
              <a16:creationId xmlns:a16="http://schemas.microsoft.com/office/drawing/2014/main" id="{9AEB0A15-8CC6-4B52-B318-B4061E3972E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0" name="Text Box 1">
          <a:extLst>
            <a:ext uri="{FF2B5EF4-FFF2-40B4-BE49-F238E27FC236}">
              <a16:creationId xmlns:a16="http://schemas.microsoft.com/office/drawing/2014/main" id="{663FDC75-EFF9-46FB-9B8C-D7F1571C962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1" name="Text Box 1">
          <a:extLst>
            <a:ext uri="{FF2B5EF4-FFF2-40B4-BE49-F238E27FC236}">
              <a16:creationId xmlns:a16="http://schemas.microsoft.com/office/drawing/2014/main" id="{671D1D15-4A1F-4272-BC65-421E9BCC2A1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2" name="Text Box 1">
          <a:extLst>
            <a:ext uri="{FF2B5EF4-FFF2-40B4-BE49-F238E27FC236}">
              <a16:creationId xmlns:a16="http://schemas.microsoft.com/office/drawing/2014/main" id="{E8BF9F9A-287C-472C-8EAE-D8B5DE25F7B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3" name="Text Box 1">
          <a:extLst>
            <a:ext uri="{FF2B5EF4-FFF2-40B4-BE49-F238E27FC236}">
              <a16:creationId xmlns:a16="http://schemas.microsoft.com/office/drawing/2014/main" id="{A5C5E7C8-8479-44A3-B189-D6AAE8E9C8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34" name="Text Box 1">
          <a:extLst>
            <a:ext uri="{FF2B5EF4-FFF2-40B4-BE49-F238E27FC236}">
              <a16:creationId xmlns:a16="http://schemas.microsoft.com/office/drawing/2014/main" id="{2FA36800-0117-4719-B1B2-DDC7C6970B5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5" name="Text Box 1">
          <a:extLst>
            <a:ext uri="{FF2B5EF4-FFF2-40B4-BE49-F238E27FC236}">
              <a16:creationId xmlns:a16="http://schemas.microsoft.com/office/drawing/2014/main" id="{B28A004F-A926-4798-9887-724A08173F5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36" name="Text Box 1">
          <a:extLst>
            <a:ext uri="{FF2B5EF4-FFF2-40B4-BE49-F238E27FC236}">
              <a16:creationId xmlns:a16="http://schemas.microsoft.com/office/drawing/2014/main" id="{55872BF1-D1B9-43B2-A356-757E714FF59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37" name="Text Box 1">
          <a:extLst>
            <a:ext uri="{FF2B5EF4-FFF2-40B4-BE49-F238E27FC236}">
              <a16:creationId xmlns:a16="http://schemas.microsoft.com/office/drawing/2014/main" id="{8C9922B2-F9D6-4C7A-997F-100E717C9EC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038" name="Text Box 1">
          <a:extLst>
            <a:ext uri="{FF2B5EF4-FFF2-40B4-BE49-F238E27FC236}">
              <a16:creationId xmlns:a16="http://schemas.microsoft.com/office/drawing/2014/main" id="{DBEF2A42-5D0E-4C4A-8B4E-3A809C8CFC3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039" name="Text Box 1">
          <a:extLst>
            <a:ext uri="{FF2B5EF4-FFF2-40B4-BE49-F238E27FC236}">
              <a16:creationId xmlns:a16="http://schemas.microsoft.com/office/drawing/2014/main" id="{B87FD564-709C-4798-9D10-EEBAE759C1A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040" name="Text Box 1">
          <a:extLst>
            <a:ext uri="{FF2B5EF4-FFF2-40B4-BE49-F238E27FC236}">
              <a16:creationId xmlns:a16="http://schemas.microsoft.com/office/drawing/2014/main" id="{BFDDFCB5-184B-437D-9133-B43846E88C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041" name="Text Box 1">
          <a:extLst>
            <a:ext uri="{FF2B5EF4-FFF2-40B4-BE49-F238E27FC236}">
              <a16:creationId xmlns:a16="http://schemas.microsoft.com/office/drawing/2014/main" id="{C612E6F0-3969-43A2-9449-66C84303BDA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42" name="Text Box 1">
          <a:extLst>
            <a:ext uri="{FF2B5EF4-FFF2-40B4-BE49-F238E27FC236}">
              <a16:creationId xmlns:a16="http://schemas.microsoft.com/office/drawing/2014/main" id="{75D519B1-C0E4-4609-AC57-1EFDD18AA31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43" name="Text Box 1">
          <a:extLst>
            <a:ext uri="{FF2B5EF4-FFF2-40B4-BE49-F238E27FC236}">
              <a16:creationId xmlns:a16="http://schemas.microsoft.com/office/drawing/2014/main" id="{D4015101-A514-424F-B6D8-CE59D7B60C9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44" name="Text Box 1">
          <a:extLst>
            <a:ext uri="{FF2B5EF4-FFF2-40B4-BE49-F238E27FC236}">
              <a16:creationId xmlns:a16="http://schemas.microsoft.com/office/drawing/2014/main" id="{B550FDF9-81FA-4A0E-928C-A7FBA15C8AD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45" name="Text Box 1">
          <a:extLst>
            <a:ext uri="{FF2B5EF4-FFF2-40B4-BE49-F238E27FC236}">
              <a16:creationId xmlns:a16="http://schemas.microsoft.com/office/drawing/2014/main" id="{51D0AF3A-0FDD-4C68-85F4-19F05921B0E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46" name="Text Box 1">
          <a:extLst>
            <a:ext uri="{FF2B5EF4-FFF2-40B4-BE49-F238E27FC236}">
              <a16:creationId xmlns:a16="http://schemas.microsoft.com/office/drawing/2014/main" id="{059DC0D3-8AB8-4CD9-8DCD-41FF1345E6C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47" name="Text Box 1">
          <a:extLst>
            <a:ext uri="{FF2B5EF4-FFF2-40B4-BE49-F238E27FC236}">
              <a16:creationId xmlns:a16="http://schemas.microsoft.com/office/drawing/2014/main" id="{00FA3130-E1AE-40CB-91F0-A9522D257B3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48" name="Text Box 1">
          <a:extLst>
            <a:ext uri="{FF2B5EF4-FFF2-40B4-BE49-F238E27FC236}">
              <a16:creationId xmlns:a16="http://schemas.microsoft.com/office/drawing/2014/main" id="{AC58B259-1662-42F8-AD21-091E7EACCB3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49" name="Text Box 1">
          <a:extLst>
            <a:ext uri="{FF2B5EF4-FFF2-40B4-BE49-F238E27FC236}">
              <a16:creationId xmlns:a16="http://schemas.microsoft.com/office/drawing/2014/main" id="{22D91C81-8571-49DF-B403-CA8038A1EBA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50" name="Text Box 1">
          <a:extLst>
            <a:ext uri="{FF2B5EF4-FFF2-40B4-BE49-F238E27FC236}">
              <a16:creationId xmlns:a16="http://schemas.microsoft.com/office/drawing/2014/main" id="{0A665AAA-408A-4875-9194-0432DE2C97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51" name="Text Box 1">
          <a:extLst>
            <a:ext uri="{FF2B5EF4-FFF2-40B4-BE49-F238E27FC236}">
              <a16:creationId xmlns:a16="http://schemas.microsoft.com/office/drawing/2014/main" id="{7B17DBF7-5F1A-4AA9-B9DE-6BB8030F67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52" name="Text Box 1">
          <a:extLst>
            <a:ext uri="{FF2B5EF4-FFF2-40B4-BE49-F238E27FC236}">
              <a16:creationId xmlns:a16="http://schemas.microsoft.com/office/drawing/2014/main" id="{051C5D17-B52F-442F-BB7B-AEA0B89E05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53" name="Text Box 1">
          <a:extLst>
            <a:ext uri="{FF2B5EF4-FFF2-40B4-BE49-F238E27FC236}">
              <a16:creationId xmlns:a16="http://schemas.microsoft.com/office/drawing/2014/main" id="{A4E0FA54-7565-44C7-8CB3-3044FA1AC65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54" name="Text Box 1">
          <a:extLst>
            <a:ext uri="{FF2B5EF4-FFF2-40B4-BE49-F238E27FC236}">
              <a16:creationId xmlns:a16="http://schemas.microsoft.com/office/drawing/2014/main" id="{4E7A00A2-D1D3-4C90-8E7C-A6C3FB9AA4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55" name="Text Box 1">
          <a:extLst>
            <a:ext uri="{FF2B5EF4-FFF2-40B4-BE49-F238E27FC236}">
              <a16:creationId xmlns:a16="http://schemas.microsoft.com/office/drawing/2014/main" id="{66310B66-7658-44D5-9F0A-AA9CD13B46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56" name="Text Box 1">
          <a:extLst>
            <a:ext uri="{FF2B5EF4-FFF2-40B4-BE49-F238E27FC236}">
              <a16:creationId xmlns:a16="http://schemas.microsoft.com/office/drawing/2014/main" id="{410EE81A-5599-42A7-A424-FCBA10D020E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57" name="Text Box 1">
          <a:extLst>
            <a:ext uri="{FF2B5EF4-FFF2-40B4-BE49-F238E27FC236}">
              <a16:creationId xmlns:a16="http://schemas.microsoft.com/office/drawing/2014/main" id="{5FB11716-52FB-4327-BB4F-BB27E87F3D1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58" name="Text Box 1">
          <a:extLst>
            <a:ext uri="{FF2B5EF4-FFF2-40B4-BE49-F238E27FC236}">
              <a16:creationId xmlns:a16="http://schemas.microsoft.com/office/drawing/2014/main" id="{FD17ABCB-217B-4567-A94C-9850CEBD514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59" name="Text Box 1">
          <a:extLst>
            <a:ext uri="{FF2B5EF4-FFF2-40B4-BE49-F238E27FC236}">
              <a16:creationId xmlns:a16="http://schemas.microsoft.com/office/drawing/2014/main" id="{CBC461B8-F9EF-41F9-8C55-CB6C4AAC8C5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60" name="Text Box 1">
          <a:extLst>
            <a:ext uri="{FF2B5EF4-FFF2-40B4-BE49-F238E27FC236}">
              <a16:creationId xmlns:a16="http://schemas.microsoft.com/office/drawing/2014/main" id="{BB43E139-53B2-4420-9742-6204A385AD0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61" name="Text Box 1">
          <a:extLst>
            <a:ext uri="{FF2B5EF4-FFF2-40B4-BE49-F238E27FC236}">
              <a16:creationId xmlns:a16="http://schemas.microsoft.com/office/drawing/2014/main" id="{2DD8226C-2EB3-4B1C-BCAC-A3FDF4F5F3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62" name="Text Box 1">
          <a:extLst>
            <a:ext uri="{FF2B5EF4-FFF2-40B4-BE49-F238E27FC236}">
              <a16:creationId xmlns:a16="http://schemas.microsoft.com/office/drawing/2014/main" id="{60F8BFD5-2E15-4F06-BAB7-2F67B4B9FDA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63" name="Text Box 1">
          <a:extLst>
            <a:ext uri="{FF2B5EF4-FFF2-40B4-BE49-F238E27FC236}">
              <a16:creationId xmlns:a16="http://schemas.microsoft.com/office/drawing/2014/main" id="{6F3A0832-D47A-454F-8768-2F6B9383BF2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64" name="Text Box 1">
          <a:extLst>
            <a:ext uri="{FF2B5EF4-FFF2-40B4-BE49-F238E27FC236}">
              <a16:creationId xmlns:a16="http://schemas.microsoft.com/office/drawing/2014/main" id="{3C92D199-A0DB-432E-A864-F995478091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65" name="Text Box 1">
          <a:extLst>
            <a:ext uri="{FF2B5EF4-FFF2-40B4-BE49-F238E27FC236}">
              <a16:creationId xmlns:a16="http://schemas.microsoft.com/office/drawing/2014/main" id="{E8AEA113-21EA-425C-B451-6C562D6316F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66" name="Text Box 1">
          <a:extLst>
            <a:ext uri="{FF2B5EF4-FFF2-40B4-BE49-F238E27FC236}">
              <a16:creationId xmlns:a16="http://schemas.microsoft.com/office/drawing/2014/main" id="{0CF084B4-EFD5-4051-8CB9-F6D6D3CB876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67" name="Text Box 1">
          <a:extLst>
            <a:ext uri="{FF2B5EF4-FFF2-40B4-BE49-F238E27FC236}">
              <a16:creationId xmlns:a16="http://schemas.microsoft.com/office/drawing/2014/main" id="{0A3759FF-18D4-48AD-9F1E-535A0E27A94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68" name="Text Box 1">
          <a:extLst>
            <a:ext uri="{FF2B5EF4-FFF2-40B4-BE49-F238E27FC236}">
              <a16:creationId xmlns:a16="http://schemas.microsoft.com/office/drawing/2014/main" id="{71E7D864-58A2-4048-ADA6-4C9D7A5F747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69" name="Text Box 1">
          <a:extLst>
            <a:ext uri="{FF2B5EF4-FFF2-40B4-BE49-F238E27FC236}">
              <a16:creationId xmlns:a16="http://schemas.microsoft.com/office/drawing/2014/main" id="{D3A7A66C-7BA9-423E-B29B-A2D0ADE0B96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0" name="Text Box 1">
          <a:extLst>
            <a:ext uri="{FF2B5EF4-FFF2-40B4-BE49-F238E27FC236}">
              <a16:creationId xmlns:a16="http://schemas.microsoft.com/office/drawing/2014/main" id="{FF548559-8C7D-407A-A81D-1A099306BF6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1" name="Text Box 1">
          <a:extLst>
            <a:ext uri="{FF2B5EF4-FFF2-40B4-BE49-F238E27FC236}">
              <a16:creationId xmlns:a16="http://schemas.microsoft.com/office/drawing/2014/main" id="{FBECCA0F-7095-4967-9BD0-F3006F47D4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2" name="Text Box 1">
          <a:extLst>
            <a:ext uri="{FF2B5EF4-FFF2-40B4-BE49-F238E27FC236}">
              <a16:creationId xmlns:a16="http://schemas.microsoft.com/office/drawing/2014/main" id="{768A44A3-27F3-48CC-BD9A-A7D73F354AA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3" name="Text Box 1">
          <a:extLst>
            <a:ext uri="{FF2B5EF4-FFF2-40B4-BE49-F238E27FC236}">
              <a16:creationId xmlns:a16="http://schemas.microsoft.com/office/drawing/2014/main" id="{34F6DC09-1795-450D-9305-8BBBDA0590E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4" name="Text Box 1">
          <a:extLst>
            <a:ext uri="{FF2B5EF4-FFF2-40B4-BE49-F238E27FC236}">
              <a16:creationId xmlns:a16="http://schemas.microsoft.com/office/drawing/2014/main" id="{242B01AF-4ED9-4E37-A309-24B82CEA89A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5" name="Text Box 1">
          <a:extLst>
            <a:ext uri="{FF2B5EF4-FFF2-40B4-BE49-F238E27FC236}">
              <a16:creationId xmlns:a16="http://schemas.microsoft.com/office/drawing/2014/main" id="{9E72A0B2-D3B5-4E5E-A91E-16A3287728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6" name="Text Box 1">
          <a:extLst>
            <a:ext uri="{FF2B5EF4-FFF2-40B4-BE49-F238E27FC236}">
              <a16:creationId xmlns:a16="http://schemas.microsoft.com/office/drawing/2014/main" id="{C5F525E8-BD8D-4307-9DE8-68C376B5C80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7" name="Text Box 1">
          <a:extLst>
            <a:ext uri="{FF2B5EF4-FFF2-40B4-BE49-F238E27FC236}">
              <a16:creationId xmlns:a16="http://schemas.microsoft.com/office/drawing/2014/main" id="{4AEC08E7-DFBB-429D-B047-597B67277B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8" name="Text Box 1">
          <a:extLst>
            <a:ext uri="{FF2B5EF4-FFF2-40B4-BE49-F238E27FC236}">
              <a16:creationId xmlns:a16="http://schemas.microsoft.com/office/drawing/2014/main" id="{09FA489C-F2EA-4043-B891-0892DC34063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79" name="Text Box 1">
          <a:extLst>
            <a:ext uri="{FF2B5EF4-FFF2-40B4-BE49-F238E27FC236}">
              <a16:creationId xmlns:a16="http://schemas.microsoft.com/office/drawing/2014/main" id="{8A046EAC-A369-42B1-B756-AB1E03778F0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80" name="Text Box 1">
          <a:extLst>
            <a:ext uri="{FF2B5EF4-FFF2-40B4-BE49-F238E27FC236}">
              <a16:creationId xmlns:a16="http://schemas.microsoft.com/office/drawing/2014/main" id="{3AFF8ADF-2559-42B6-8622-70AB69E6A08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081" name="Text Box 1">
          <a:extLst>
            <a:ext uri="{FF2B5EF4-FFF2-40B4-BE49-F238E27FC236}">
              <a16:creationId xmlns:a16="http://schemas.microsoft.com/office/drawing/2014/main" id="{7BAFCBA6-664E-441D-B065-3AC2BD36601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82" name="Text Box 1">
          <a:extLst>
            <a:ext uri="{FF2B5EF4-FFF2-40B4-BE49-F238E27FC236}">
              <a16:creationId xmlns:a16="http://schemas.microsoft.com/office/drawing/2014/main" id="{4C2BE0FC-80DB-45BA-8CDC-CEE7534D29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83" name="Text Box 1">
          <a:extLst>
            <a:ext uri="{FF2B5EF4-FFF2-40B4-BE49-F238E27FC236}">
              <a16:creationId xmlns:a16="http://schemas.microsoft.com/office/drawing/2014/main" id="{B3FA732A-0225-41E3-8EB1-185EB4383EC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84" name="Text Box 1">
          <a:extLst>
            <a:ext uri="{FF2B5EF4-FFF2-40B4-BE49-F238E27FC236}">
              <a16:creationId xmlns:a16="http://schemas.microsoft.com/office/drawing/2014/main" id="{26827481-A902-43EB-A31E-B0C3DCDE8B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85" name="Text Box 1">
          <a:extLst>
            <a:ext uri="{FF2B5EF4-FFF2-40B4-BE49-F238E27FC236}">
              <a16:creationId xmlns:a16="http://schemas.microsoft.com/office/drawing/2014/main" id="{9B2DE27C-50A7-4D0C-AB2B-4E75C2AC70A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86" name="Text Box 1">
          <a:extLst>
            <a:ext uri="{FF2B5EF4-FFF2-40B4-BE49-F238E27FC236}">
              <a16:creationId xmlns:a16="http://schemas.microsoft.com/office/drawing/2014/main" id="{26C942CA-6403-4839-974B-4A0407A9402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87" name="Text Box 1">
          <a:extLst>
            <a:ext uri="{FF2B5EF4-FFF2-40B4-BE49-F238E27FC236}">
              <a16:creationId xmlns:a16="http://schemas.microsoft.com/office/drawing/2014/main" id="{54A58CB2-41A3-4B1D-9720-617EF8C9E1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88" name="Text Box 1">
          <a:extLst>
            <a:ext uri="{FF2B5EF4-FFF2-40B4-BE49-F238E27FC236}">
              <a16:creationId xmlns:a16="http://schemas.microsoft.com/office/drawing/2014/main" id="{CBFA6FB6-1D82-4708-BA50-122FFAB193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89" name="Text Box 1">
          <a:extLst>
            <a:ext uri="{FF2B5EF4-FFF2-40B4-BE49-F238E27FC236}">
              <a16:creationId xmlns:a16="http://schemas.microsoft.com/office/drawing/2014/main" id="{C4A119F5-D71C-4DB6-832A-003B7271F14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90" name="Text Box 1">
          <a:extLst>
            <a:ext uri="{FF2B5EF4-FFF2-40B4-BE49-F238E27FC236}">
              <a16:creationId xmlns:a16="http://schemas.microsoft.com/office/drawing/2014/main" id="{4BC265A3-87DC-445F-8B57-C7B33C065E8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91" name="Text Box 1">
          <a:extLst>
            <a:ext uri="{FF2B5EF4-FFF2-40B4-BE49-F238E27FC236}">
              <a16:creationId xmlns:a16="http://schemas.microsoft.com/office/drawing/2014/main" id="{FA647513-732A-440C-A163-D087ADC2382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92" name="Text Box 1">
          <a:extLst>
            <a:ext uri="{FF2B5EF4-FFF2-40B4-BE49-F238E27FC236}">
              <a16:creationId xmlns:a16="http://schemas.microsoft.com/office/drawing/2014/main" id="{7489B134-5492-4624-81AD-FEAD73164C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93" name="Text Box 1">
          <a:extLst>
            <a:ext uri="{FF2B5EF4-FFF2-40B4-BE49-F238E27FC236}">
              <a16:creationId xmlns:a16="http://schemas.microsoft.com/office/drawing/2014/main" id="{1B8D9F33-94CE-4654-83A5-55B6C2D68A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94" name="Text Box 1">
          <a:extLst>
            <a:ext uri="{FF2B5EF4-FFF2-40B4-BE49-F238E27FC236}">
              <a16:creationId xmlns:a16="http://schemas.microsoft.com/office/drawing/2014/main" id="{FCDC5678-BA44-452C-890F-3C8371C0A3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95" name="Text Box 1">
          <a:extLst>
            <a:ext uri="{FF2B5EF4-FFF2-40B4-BE49-F238E27FC236}">
              <a16:creationId xmlns:a16="http://schemas.microsoft.com/office/drawing/2014/main" id="{5AD48F32-099E-4F5E-8AD4-A90E0958D2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96" name="Text Box 1">
          <a:extLst>
            <a:ext uri="{FF2B5EF4-FFF2-40B4-BE49-F238E27FC236}">
              <a16:creationId xmlns:a16="http://schemas.microsoft.com/office/drawing/2014/main" id="{845242EB-28EF-4E10-92E2-C7364C06737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097" name="Text Box 1">
          <a:extLst>
            <a:ext uri="{FF2B5EF4-FFF2-40B4-BE49-F238E27FC236}">
              <a16:creationId xmlns:a16="http://schemas.microsoft.com/office/drawing/2014/main" id="{884DF7EE-7FAF-4327-B697-5487F11D3D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098" name="Text Box 1">
          <a:extLst>
            <a:ext uri="{FF2B5EF4-FFF2-40B4-BE49-F238E27FC236}">
              <a16:creationId xmlns:a16="http://schemas.microsoft.com/office/drawing/2014/main" id="{5C6A96BD-9664-4F98-87CD-4CCC66AB371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099" name="Text Box 1">
          <a:extLst>
            <a:ext uri="{FF2B5EF4-FFF2-40B4-BE49-F238E27FC236}">
              <a16:creationId xmlns:a16="http://schemas.microsoft.com/office/drawing/2014/main" id="{EC758AC3-CC90-4C5E-ABA1-A8D483B42B5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00" name="Text Box 1">
          <a:extLst>
            <a:ext uri="{FF2B5EF4-FFF2-40B4-BE49-F238E27FC236}">
              <a16:creationId xmlns:a16="http://schemas.microsoft.com/office/drawing/2014/main" id="{E591B624-3F03-4805-B3FF-ACF057C509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01" name="Text Box 1">
          <a:extLst>
            <a:ext uri="{FF2B5EF4-FFF2-40B4-BE49-F238E27FC236}">
              <a16:creationId xmlns:a16="http://schemas.microsoft.com/office/drawing/2014/main" id="{EC8B764D-6980-485F-BA3E-42E0AE28A7D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02" name="Text Box 1">
          <a:extLst>
            <a:ext uri="{FF2B5EF4-FFF2-40B4-BE49-F238E27FC236}">
              <a16:creationId xmlns:a16="http://schemas.microsoft.com/office/drawing/2014/main" id="{978E7863-634A-4C82-9176-7E328A57F2B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03" name="Text Box 1">
          <a:extLst>
            <a:ext uri="{FF2B5EF4-FFF2-40B4-BE49-F238E27FC236}">
              <a16:creationId xmlns:a16="http://schemas.microsoft.com/office/drawing/2014/main" id="{14CB0411-2E20-4E70-8C09-B0E2B45C2B9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04" name="Text Box 1">
          <a:extLst>
            <a:ext uri="{FF2B5EF4-FFF2-40B4-BE49-F238E27FC236}">
              <a16:creationId xmlns:a16="http://schemas.microsoft.com/office/drawing/2014/main" id="{798672DE-2DBA-4BC7-AE84-5EE0682598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05" name="Text Box 1">
          <a:extLst>
            <a:ext uri="{FF2B5EF4-FFF2-40B4-BE49-F238E27FC236}">
              <a16:creationId xmlns:a16="http://schemas.microsoft.com/office/drawing/2014/main" id="{6DB4A0D2-10C7-4B51-B0BA-32316C9479E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06" name="Text Box 1">
          <a:extLst>
            <a:ext uri="{FF2B5EF4-FFF2-40B4-BE49-F238E27FC236}">
              <a16:creationId xmlns:a16="http://schemas.microsoft.com/office/drawing/2014/main" id="{BC4EADEF-FB22-4CFD-BEB9-363D678793B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07" name="Text Box 1">
          <a:extLst>
            <a:ext uri="{FF2B5EF4-FFF2-40B4-BE49-F238E27FC236}">
              <a16:creationId xmlns:a16="http://schemas.microsoft.com/office/drawing/2014/main" id="{3FD519E3-9A3B-4803-9EB1-9D29685FA6C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08" name="Text Box 1">
          <a:extLst>
            <a:ext uri="{FF2B5EF4-FFF2-40B4-BE49-F238E27FC236}">
              <a16:creationId xmlns:a16="http://schemas.microsoft.com/office/drawing/2014/main" id="{F5824D9F-9429-489B-BAB8-C3EAD7A2929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09" name="Text Box 1">
          <a:extLst>
            <a:ext uri="{FF2B5EF4-FFF2-40B4-BE49-F238E27FC236}">
              <a16:creationId xmlns:a16="http://schemas.microsoft.com/office/drawing/2014/main" id="{5EDED9BD-DD76-4506-8C73-8C62A1D175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0" name="Text Box 1">
          <a:extLst>
            <a:ext uri="{FF2B5EF4-FFF2-40B4-BE49-F238E27FC236}">
              <a16:creationId xmlns:a16="http://schemas.microsoft.com/office/drawing/2014/main" id="{7E8806DF-017D-413A-B0B6-990AC552DA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1" name="Text Box 1">
          <a:extLst>
            <a:ext uri="{FF2B5EF4-FFF2-40B4-BE49-F238E27FC236}">
              <a16:creationId xmlns:a16="http://schemas.microsoft.com/office/drawing/2014/main" id="{BAEC058E-1AC9-4878-93B3-A9C1F90222D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2" name="Text Box 1">
          <a:extLst>
            <a:ext uri="{FF2B5EF4-FFF2-40B4-BE49-F238E27FC236}">
              <a16:creationId xmlns:a16="http://schemas.microsoft.com/office/drawing/2014/main" id="{370F4FD5-A9B7-4B85-84AA-7B3B563091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3" name="Text Box 1">
          <a:extLst>
            <a:ext uri="{FF2B5EF4-FFF2-40B4-BE49-F238E27FC236}">
              <a16:creationId xmlns:a16="http://schemas.microsoft.com/office/drawing/2014/main" id="{75353DA1-6E26-4756-9423-8AB531C0BA2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14" name="Text Box 1">
          <a:extLst>
            <a:ext uri="{FF2B5EF4-FFF2-40B4-BE49-F238E27FC236}">
              <a16:creationId xmlns:a16="http://schemas.microsoft.com/office/drawing/2014/main" id="{A79985D7-A7A9-48AD-AEE0-72834B8ECE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15" name="Text Box 1">
          <a:extLst>
            <a:ext uri="{FF2B5EF4-FFF2-40B4-BE49-F238E27FC236}">
              <a16:creationId xmlns:a16="http://schemas.microsoft.com/office/drawing/2014/main" id="{635E13F5-580A-4607-B284-8583A7FACFB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16" name="Text Box 1">
          <a:extLst>
            <a:ext uri="{FF2B5EF4-FFF2-40B4-BE49-F238E27FC236}">
              <a16:creationId xmlns:a16="http://schemas.microsoft.com/office/drawing/2014/main" id="{F98C15D5-590A-48B1-BB67-897251E3633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17" name="Text Box 1">
          <a:extLst>
            <a:ext uri="{FF2B5EF4-FFF2-40B4-BE49-F238E27FC236}">
              <a16:creationId xmlns:a16="http://schemas.microsoft.com/office/drawing/2014/main" id="{DB08A17E-8AD1-4EA7-8F4D-E2A8F92664A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8" name="Text Box 1">
          <a:extLst>
            <a:ext uri="{FF2B5EF4-FFF2-40B4-BE49-F238E27FC236}">
              <a16:creationId xmlns:a16="http://schemas.microsoft.com/office/drawing/2014/main" id="{2DBA28C3-C23C-42BE-B356-662452C2E11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19" name="Text Box 1">
          <a:extLst>
            <a:ext uri="{FF2B5EF4-FFF2-40B4-BE49-F238E27FC236}">
              <a16:creationId xmlns:a16="http://schemas.microsoft.com/office/drawing/2014/main" id="{EC941A84-901B-4D7B-B8FD-DC470FA0AD8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20" name="Text Box 1">
          <a:extLst>
            <a:ext uri="{FF2B5EF4-FFF2-40B4-BE49-F238E27FC236}">
              <a16:creationId xmlns:a16="http://schemas.microsoft.com/office/drawing/2014/main" id="{B5D00D77-6F0D-43C5-9717-7B68FAD75D9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21" name="Text Box 1">
          <a:extLst>
            <a:ext uri="{FF2B5EF4-FFF2-40B4-BE49-F238E27FC236}">
              <a16:creationId xmlns:a16="http://schemas.microsoft.com/office/drawing/2014/main" id="{F9BB9AE1-9932-4844-9547-A0888EC15C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22" name="Text Box 1">
          <a:extLst>
            <a:ext uri="{FF2B5EF4-FFF2-40B4-BE49-F238E27FC236}">
              <a16:creationId xmlns:a16="http://schemas.microsoft.com/office/drawing/2014/main" id="{6D13F598-2B50-410D-B613-F79118450F8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23" name="Text Box 1">
          <a:extLst>
            <a:ext uri="{FF2B5EF4-FFF2-40B4-BE49-F238E27FC236}">
              <a16:creationId xmlns:a16="http://schemas.microsoft.com/office/drawing/2014/main" id="{28F69103-A1A3-4317-B886-385CB54DEC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24" name="Text Box 1">
          <a:extLst>
            <a:ext uri="{FF2B5EF4-FFF2-40B4-BE49-F238E27FC236}">
              <a16:creationId xmlns:a16="http://schemas.microsoft.com/office/drawing/2014/main" id="{DCD78E96-A0BE-4E38-8DBF-2F323A58C5B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25" name="Text Box 1">
          <a:extLst>
            <a:ext uri="{FF2B5EF4-FFF2-40B4-BE49-F238E27FC236}">
              <a16:creationId xmlns:a16="http://schemas.microsoft.com/office/drawing/2014/main" id="{D4B2DCB7-7F33-4E23-8C33-6A5ABED85C6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26" name="Text Box 1">
          <a:extLst>
            <a:ext uri="{FF2B5EF4-FFF2-40B4-BE49-F238E27FC236}">
              <a16:creationId xmlns:a16="http://schemas.microsoft.com/office/drawing/2014/main" id="{A123B9D3-70BE-4FB9-8A9B-B4ECC544A1D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27" name="Text Box 1">
          <a:extLst>
            <a:ext uri="{FF2B5EF4-FFF2-40B4-BE49-F238E27FC236}">
              <a16:creationId xmlns:a16="http://schemas.microsoft.com/office/drawing/2014/main" id="{962FB7CF-839A-4B3F-9894-C7477E9BD39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28" name="Text Box 1">
          <a:extLst>
            <a:ext uri="{FF2B5EF4-FFF2-40B4-BE49-F238E27FC236}">
              <a16:creationId xmlns:a16="http://schemas.microsoft.com/office/drawing/2014/main" id="{06B3A95E-E4F4-4B06-835F-B78B31F1EE9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29" name="Text Box 1">
          <a:extLst>
            <a:ext uri="{FF2B5EF4-FFF2-40B4-BE49-F238E27FC236}">
              <a16:creationId xmlns:a16="http://schemas.microsoft.com/office/drawing/2014/main" id="{0C19DCC4-CE05-4F4F-9C91-C647675C7E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30" name="Text Box 1">
          <a:extLst>
            <a:ext uri="{FF2B5EF4-FFF2-40B4-BE49-F238E27FC236}">
              <a16:creationId xmlns:a16="http://schemas.microsoft.com/office/drawing/2014/main" id="{8D5FEA38-6682-4BF3-ADE2-B690563E649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31" name="Text Box 1">
          <a:extLst>
            <a:ext uri="{FF2B5EF4-FFF2-40B4-BE49-F238E27FC236}">
              <a16:creationId xmlns:a16="http://schemas.microsoft.com/office/drawing/2014/main" id="{A24E19EE-004E-4EE4-9A09-885D355363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32" name="Text Box 1">
          <a:extLst>
            <a:ext uri="{FF2B5EF4-FFF2-40B4-BE49-F238E27FC236}">
              <a16:creationId xmlns:a16="http://schemas.microsoft.com/office/drawing/2014/main" id="{09DF61A2-0FE1-41A8-B052-D0AC9ABE6E5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33" name="Text Box 1">
          <a:extLst>
            <a:ext uri="{FF2B5EF4-FFF2-40B4-BE49-F238E27FC236}">
              <a16:creationId xmlns:a16="http://schemas.microsoft.com/office/drawing/2014/main" id="{E7C89058-F51F-4BC5-B226-518FB836D3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34" name="Text Box 1">
          <a:extLst>
            <a:ext uri="{FF2B5EF4-FFF2-40B4-BE49-F238E27FC236}">
              <a16:creationId xmlns:a16="http://schemas.microsoft.com/office/drawing/2014/main" id="{760654BB-BF7E-4778-AF6A-23B0428BDB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35" name="Text Box 1">
          <a:extLst>
            <a:ext uri="{FF2B5EF4-FFF2-40B4-BE49-F238E27FC236}">
              <a16:creationId xmlns:a16="http://schemas.microsoft.com/office/drawing/2014/main" id="{77A6ACC6-C6BD-4FF7-B4CC-86AD39C817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36" name="Text Box 1">
          <a:extLst>
            <a:ext uri="{FF2B5EF4-FFF2-40B4-BE49-F238E27FC236}">
              <a16:creationId xmlns:a16="http://schemas.microsoft.com/office/drawing/2014/main" id="{7D1DFC71-EB46-458E-BD0B-C1E1BFB6F1A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37" name="Text Box 1">
          <a:extLst>
            <a:ext uri="{FF2B5EF4-FFF2-40B4-BE49-F238E27FC236}">
              <a16:creationId xmlns:a16="http://schemas.microsoft.com/office/drawing/2014/main" id="{CAF184B4-F582-48E3-9959-6AD63EF6CFB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38" name="Text Box 1">
          <a:extLst>
            <a:ext uri="{FF2B5EF4-FFF2-40B4-BE49-F238E27FC236}">
              <a16:creationId xmlns:a16="http://schemas.microsoft.com/office/drawing/2014/main" id="{0C8EB850-F9E0-4B9D-88CA-D784F626503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39" name="Text Box 1">
          <a:extLst>
            <a:ext uri="{FF2B5EF4-FFF2-40B4-BE49-F238E27FC236}">
              <a16:creationId xmlns:a16="http://schemas.microsoft.com/office/drawing/2014/main" id="{A1255B0B-F5BB-4013-B8A1-76B5DB2759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40" name="Text Box 1">
          <a:extLst>
            <a:ext uri="{FF2B5EF4-FFF2-40B4-BE49-F238E27FC236}">
              <a16:creationId xmlns:a16="http://schemas.microsoft.com/office/drawing/2014/main" id="{8C7EC724-BEA0-4AA3-A353-79BB7BF148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41" name="Text Box 1">
          <a:extLst>
            <a:ext uri="{FF2B5EF4-FFF2-40B4-BE49-F238E27FC236}">
              <a16:creationId xmlns:a16="http://schemas.microsoft.com/office/drawing/2014/main" id="{A4D7B00D-422F-494D-B4C1-C93BA82EB60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42" name="Text Box 1">
          <a:extLst>
            <a:ext uri="{FF2B5EF4-FFF2-40B4-BE49-F238E27FC236}">
              <a16:creationId xmlns:a16="http://schemas.microsoft.com/office/drawing/2014/main" id="{53B89908-3D75-4FF0-9388-0ACA58B7AE0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43" name="Text Box 1">
          <a:extLst>
            <a:ext uri="{FF2B5EF4-FFF2-40B4-BE49-F238E27FC236}">
              <a16:creationId xmlns:a16="http://schemas.microsoft.com/office/drawing/2014/main" id="{6324F7DF-7858-48EA-9DD2-0BD63E7403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44" name="Text Box 1">
          <a:extLst>
            <a:ext uri="{FF2B5EF4-FFF2-40B4-BE49-F238E27FC236}">
              <a16:creationId xmlns:a16="http://schemas.microsoft.com/office/drawing/2014/main" id="{C48C9509-7077-4263-A9FF-6AFE9014449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45" name="Text Box 1">
          <a:extLst>
            <a:ext uri="{FF2B5EF4-FFF2-40B4-BE49-F238E27FC236}">
              <a16:creationId xmlns:a16="http://schemas.microsoft.com/office/drawing/2014/main" id="{8836AC04-B43F-4E4D-9018-4569D057080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46" name="Text Box 1">
          <a:extLst>
            <a:ext uri="{FF2B5EF4-FFF2-40B4-BE49-F238E27FC236}">
              <a16:creationId xmlns:a16="http://schemas.microsoft.com/office/drawing/2014/main" id="{6B7F1958-EEA6-46E9-8C05-6963B50C96F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47" name="Text Box 1">
          <a:extLst>
            <a:ext uri="{FF2B5EF4-FFF2-40B4-BE49-F238E27FC236}">
              <a16:creationId xmlns:a16="http://schemas.microsoft.com/office/drawing/2014/main" id="{32B77187-3700-4BBC-B643-8180235C7D6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48" name="Text Box 1">
          <a:extLst>
            <a:ext uri="{FF2B5EF4-FFF2-40B4-BE49-F238E27FC236}">
              <a16:creationId xmlns:a16="http://schemas.microsoft.com/office/drawing/2014/main" id="{4FC9FD85-D690-4D45-AA19-64BA4C7567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49" name="Text Box 1">
          <a:extLst>
            <a:ext uri="{FF2B5EF4-FFF2-40B4-BE49-F238E27FC236}">
              <a16:creationId xmlns:a16="http://schemas.microsoft.com/office/drawing/2014/main" id="{9A7D2460-0712-4CE1-98E3-0939F879028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0" name="Text Box 1">
          <a:extLst>
            <a:ext uri="{FF2B5EF4-FFF2-40B4-BE49-F238E27FC236}">
              <a16:creationId xmlns:a16="http://schemas.microsoft.com/office/drawing/2014/main" id="{1C2A7EF4-B335-4D9B-947D-37A7CC23CF6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1" name="Text Box 1">
          <a:extLst>
            <a:ext uri="{FF2B5EF4-FFF2-40B4-BE49-F238E27FC236}">
              <a16:creationId xmlns:a16="http://schemas.microsoft.com/office/drawing/2014/main" id="{286107E2-C6A6-44F7-9153-43F976F8B49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2" name="Text Box 1">
          <a:extLst>
            <a:ext uri="{FF2B5EF4-FFF2-40B4-BE49-F238E27FC236}">
              <a16:creationId xmlns:a16="http://schemas.microsoft.com/office/drawing/2014/main" id="{BDC020B6-2C91-4C8B-88AF-3BAF8B919FD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3" name="Text Box 1">
          <a:extLst>
            <a:ext uri="{FF2B5EF4-FFF2-40B4-BE49-F238E27FC236}">
              <a16:creationId xmlns:a16="http://schemas.microsoft.com/office/drawing/2014/main" id="{29CDFA39-EFCB-4CA0-874E-2E50FF91017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54" name="Text Box 1">
          <a:extLst>
            <a:ext uri="{FF2B5EF4-FFF2-40B4-BE49-F238E27FC236}">
              <a16:creationId xmlns:a16="http://schemas.microsoft.com/office/drawing/2014/main" id="{8499856C-A693-43CB-87A1-A81D098A1DF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55" name="Text Box 1">
          <a:extLst>
            <a:ext uri="{FF2B5EF4-FFF2-40B4-BE49-F238E27FC236}">
              <a16:creationId xmlns:a16="http://schemas.microsoft.com/office/drawing/2014/main" id="{2B07364A-B114-4CDD-8F40-15326ED056C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56" name="Text Box 1">
          <a:extLst>
            <a:ext uri="{FF2B5EF4-FFF2-40B4-BE49-F238E27FC236}">
              <a16:creationId xmlns:a16="http://schemas.microsoft.com/office/drawing/2014/main" id="{F5DE8D10-DE02-4A7B-A149-C69524C1164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57" name="Text Box 1">
          <a:extLst>
            <a:ext uri="{FF2B5EF4-FFF2-40B4-BE49-F238E27FC236}">
              <a16:creationId xmlns:a16="http://schemas.microsoft.com/office/drawing/2014/main" id="{1EC632A4-80AF-4700-99A0-9C720917F74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8" name="Text Box 1">
          <a:extLst>
            <a:ext uri="{FF2B5EF4-FFF2-40B4-BE49-F238E27FC236}">
              <a16:creationId xmlns:a16="http://schemas.microsoft.com/office/drawing/2014/main" id="{85F63AB7-29D1-4E0E-B704-52FC4A95374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59" name="Text Box 1">
          <a:extLst>
            <a:ext uri="{FF2B5EF4-FFF2-40B4-BE49-F238E27FC236}">
              <a16:creationId xmlns:a16="http://schemas.microsoft.com/office/drawing/2014/main" id="{C78F8861-649B-4F76-A3E8-29DA4516CF8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60" name="Text Box 1">
          <a:extLst>
            <a:ext uri="{FF2B5EF4-FFF2-40B4-BE49-F238E27FC236}">
              <a16:creationId xmlns:a16="http://schemas.microsoft.com/office/drawing/2014/main" id="{4D42DFAB-FE63-40E1-82C5-0DED5D58AAA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61" name="Text Box 1">
          <a:extLst>
            <a:ext uri="{FF2B5EF4-FFF2-40B4-BE49-F238E27FC236}">
              <a16:creationId xmlns:a16="http://schemas.microsoft.com/office/drawing/2014/main" id="{8BCA4805-4FAB-41B9-9402-1986962216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62" name="Text Box 1">
          <a:extLst>
            <a:ext uri="{FF2B5EF4-FFF2-40B4-BE49-F238E27FC236}">
              <a16:creationId xmlns:a16="http://schemas.microsoft.com/office/drawing/2014/main" id="{7D786E28-4EDE-4DC3-8BF5-3F47F15E540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63" name="Text Box 1">
          <a:extLst>
            <a:ext uri="{FF2B5EF4-FFF2-40B4-BE49-F238E27FC236}">
              <a16:creationId xmlns:a16="http://schemas.microsoft.com/office/drawing/2014/main" id="{04291919-3DF1-4EA9-8B2D-9F02E590081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64" name="Text Box 1">
          <a:extLst>
            <a:ext uri="{FF2B5EF4-FFF2-40B4-BE49-F238E27FC236}">
              <a16:creationId xmlns:a16="http://schemas.microsoft.com/office/drawing/2014/main" id="{64C648BF-8402-4514-89C6-DF74F8A2FE1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65" name="Text Box 1">
          <a:extLst>
            <a:ext uri="{FF2B5EF4-FFF2-40B4-BE49-F238E27FC236}">
              <a16:creationId xmlns:a16="http://schemas.microsoft.com/office/drawing/2014/main" id="{FE2D3B0E-9A1A-417D-9F84-1A778A05DA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66" name="Text Box 1">
          <a:extLst>
            <a:ext uri="{FF2B5EF4-FFF2-40B4-BE49-F238E27FC236}">
              <a16:creationId xmlns:a16="http://schemas.microsoft.com/office/drawing/2014/main" id="{235650D3-ADDE-4528-93D9-FBECAC7234D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67" name="Text Box 1">
          <a:extLst>
            <a:ext uri="{FF2B5EF4-FFF2-40B4-BE49-F238E27FC236}">
              <a16:creationId xmlns:a16="http://schemas.microsoft.com/office/drawing/2014/main" id="{89ED8CAE-BEBF-4D9E-BB2E-9C0A291EF58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68" name="Text Box 1">
          <a:extLst>
            <a:ext uri="{FF2B5EF4-FFF2-40B4-BE49-F238E27FC236}">
              <a16:creationId xmlns:a16="http://schemas.microsoft.com/office/drawing/2014/main" id="{4F7CC5CB-E6D4-4058-B251-EB69EBEF3E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69" name="Text Box 1">
          <a:extLst>
            <a:ext uri="{FF2B5EF4-FFF2-40B4-BE49-F238E27FC236}">
              <a16:creationId xmlns:a16="http://schemas.microsoft.com/office/drawing/2014/main" id="{DC69BE94-390C-4B7C-A5E2-A74E165850B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70" name="Text Box 1">
          <a:extLst>
            <a:ext uri="{FF2B5EF4-FFF2-40B4-BE49-F238E27FC236}">
              <a16:creationId xmlns:a16="http://schemas.microsoft.com/office/drawing/2014/main" id="{9522F531-E169-41E8-888C-9D0BDDE423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71" name="Text Box 1">
          <a:extLst>
            <a:ext uri="{FF2B5EF4-FFF2-40B4-BE49-F238E27FC236}">
              <a16:creationId xmlns:a16="http://schemas.microsoft.com/office/drawing/2014/main" id="{8FCBE9EB-6876-4EB1-8699-65EA568049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72" name="Text Box 1">
          <a:extLst>
            <a:ext uri="{FF2B5EF4-FFF2-40B4-BE49-F238E27FC236}">
              <a16:creationId xmlns:a16="http://schemas.microsoft.com/office/drawing/2014/main" id="{31DE0C66-E576-4028-9772-2FF4CD11ADD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73" name="Text Box 1">
          <a:extLst>
            <a:ext uri="{FF2B5EF4-FFF2-40B4-BE49-F238E27FC236}">
              <a16:creationId xmlns:a16="http://schemas.microsoft.com/office/drawing/2014/main" id="{528C68F1-4860-43DF-AFEC-B8B830F36F8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74" name="Text Box 1">
          <a:extLst>
            <a:ext uri="{FF2B5EF4-FFF2-40B4-BE49-F238E27FC236}">
              <a16:creationId xmlns:a16="http://schemas.microsoft.com/office/drawing/2014/main" id="{706B0917-4E95-45EF-9C31-4D07A7A0DE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75" name="Text Box 1">
          <a:extLst>
            <a:ext uri="{FF2B5EF4-FFF2-40B4-BE49-F238E27FC236}">
              <a16:creationId xmlns:a16="http://schemas.microsoft.com/office/drawing/2014/main" id="{064E8468-D06C-4424-B3EC-2C930F0F6C1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76" name="Text Box 1">
          <a:extLst>
            <a:ext uri="{FF2B5EF4-FFF2-40B4-BE49-F238E27FC236}">
              <a16:creationId xmlns:a16="http://schemas.microsoft.com/office/drawing/2014/main" id="{20100BBC-15DE-4A0B-9EA2-7DF151E5B1C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77" name="Text Box 1">
          <a:extLst>
            <a:ext uri="{FF2B5EF4-FFF2-40B4-BE49-F238E27FC236}">
              <a16:creationId xmlns:a16="http://schemas.microsoft.com/office/drawing/2014/main" id="{7823A6C1-BB82-4DC5-ADD8-737D2DAE30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78" name="Text Box 1">
          <a:extLst>
            <a:ext uri="{FF2B5EF4-FFF2-40B4-BE49-F238E27FC236}">
              <a16:creationId xmlns:a16="http://schemas.microsoft.com/office/drawing/2014/main" id="{5A2B1004-8102-4E7A-A230-4B417628014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79" name="Text Box 1">
          <a:extLst>
            <a:ext uri="{FF2B5EF4-FFF2-40B4-BE49-F238E27FC236}">
              <a16:creationId xmlns:a16="http://schemas.microsoft.com/office/drawing/2014/main" id="{BF1B7B86-85F6-46FB-A19D-085B730E73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80" name="Text Box 1">
          <a:extLst>
            <a:ext uri="{FF2B5EF4-FFF2-40B4-BE49-F238E27FC236}">
              <a16:creationId xmlns:a16="http://schemas.microsoft.com/office/drawing/2014/main" id="{3B7DB3C8-9BD9-4B69-A858-361785FFFAF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81" name="Text Box 1">
          <a:extLst>
            <a:ext uri="{FF2B5EF4-FFF2-40B4-BE49-F238E27FC236}">
              <a16:creationId xmlns:a16="http://schemas.microsoft.com/office/drawing/2014/main" id="{A1785EE1-6BFA-4246-941E-409A3739A91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82" name="Text Box 1">
          <a:extLst>
            <a:ext uri="{FF2B5EF4-FFF2-40B4-BE49-F238E27FC236}">
              <a16:creationId xmlns:a16="http://schemas.microsoft.com/office/drawing/2014/main" id="{FB9CAFB5-9E6A-453F-AA1C-914647563D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83" name="Text Box 1">
          <a:extLst>
            <a:ext uri="{FF2B5EF4-FFF2-40B4-BE49-F238E27FC236}">
              <a16:creationId xmlns:a16="http://schemas.microsoft.com/office/drawing/2014/main" id="{92BC5440-B065-4B39-A5CE-847D17691A4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84" name="Text Box 1">
          <a:extLst>
            <a:ext uri="{FF2B5EF4-FFF2-40B4-BE49-F238E27FC236}">
              <a16:creationId xmlns:a16="http://schemas.microsoft.com/office/drawing/2014/main" id="{1906367B-A1BE-4612-9CA9-648204B75B2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85" name="Text Box 1">
          <a:extLst>
            <a:ext uri="{FF2B5EF4-FFF2-40B4-BE49-F238E27FC236}">
              <a16:creationId xmlns:a16="http://schemas.microsoft.com/office/drawing/2014/main" id="{AC94235E-EF82-4A9E-A5B5-2C8F8FB6ED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86" name="Text Box 1">
          <a:extLst>
            <a:ext uri="{FF2B5EF4-FFF2-40B4-BE49-F238E27FC236}">
              <a16:creationId xmlns:a16="http://schemas.microsoft.com/office/drawing/2014/main" id="{B05433E9-5D48-4E4F-9168-4AACA3D846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87" name="Text Box 1">
          <a:extLst>
            <a:ext uri="{FF2B5EF4-FFF2-40B4-BE49-F238E27FC236}">
              <a16:creationId xmlns:a16="http://schemas.microsoft.com/office/drawing/2014/main" id="{6AA0F2EC-59D9-4487-A95E-A374259495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88" name="Text Box 1">
          <a:extLst>
            <a:ext uri="{FF2B5EF4-FFF2-40B4-BE49-F238E27FC236}">
              <a16:creationId xmlns:a16="http://schemas.microsoft.com/office/drawing/2014/main" id="{7216D158-963F-4088-85D6-D74E723426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189" name="Text Box 1">
          <a:extLst>
            <a:ext uri="{FF2B5EF4-FFF2-40B4-BE49-F238E27FC236}">
              <a16:creationId xmlns:a16="http://schemas.microsoft.com/office/drawing/2014/main" id="{C94DB960-FD9D-4AFE-841F-C03A7E96D9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90" name="Text Box 1">
          <a:extLst>
            <a:ext uri="{FF2B5EF4-FFF2-40B4-BE49-F238E27FC236}">
              <a16:creationId xmlns:a16="http://schemas.microsoft.com/office/drawing/2014/main" id="{B70B9E8B-033B-4F79-98DD-27D23FE660D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91" name="Text Box 1">
          <a:extLst>
            <a:ext uri="{FF2B5EF4-FFF2-40B4-BE49-F238E27FC236}">
              <a16:creationId xmlns:a16="http://schemas.microsoft.com/office/drawing/2014/main" id="{FCB9E9C5-7493-43A5-8D13-9382D4049A0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92" name="Text Box 1">
          <a:extLst>
            <a:ext uri="{FF2B5EF4-FFF2-40B4-BE49-F238E27FC236}">
              <a16:creationId xmlns:a16="http://schemas.microsoft.com/office/drawing/2014/main" id="{BA81AF99-07C7-4D04-A5B0-4A1BB9FE512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193" name="Text Box 1">
          <a:extLst>
            <a:ext uri="{FF2B5EF4-FFF2-40B4-BE49-F238E27FC236}">
              <a16:creationId xmlns:a16="http://schemas.microsoft.com/office/drawing/2014/main" id="{ACCB6550-5EFC-4F30-999A-90CC8C7AF56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94" name="Text Box 1">
          <a:extLst>
            <a:ext uri="{FF2B5EF4-FFF2-40B4-BE49-F238E27FC236}">
              <a16:creationId xmlns:a16="http://schemas.microsoft.com/office/drawing/2014/main" id="{EF09D17E-08A1-40BF-8A70-D58792D6E92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95" name="Text Box 1">
          <a:extLst>
            <a:ext uri="{FF2B5EF4-FFF2-40B4-BE49-F238E27FC236}">
              <a16:creationId xmlns:a16="http://schemas.microsoft.com/office/drawing/2014/main" id="{6866EB3B-FEDD-4868-BEAA-019BE81B2BC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96" name="Text Box 1">
          <a:extLst>
            <a:ext uri="{FF2B5EF4-FFF2-40B4-BE49-F238E27FC236}">
              <a16:creationId xmlns:a16="http://schemas.microsoft.com/office/drawing/2014/main" id="{95779EAD-09F0-44D9-90E3-97C92DEA202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97" name="Text Box 1">
          <a:extLst>
            <a:ext uri="{FF2B5EF4-FFF2-40B4-BE49-F238E27FC236}">
              <a16:creationId xmlns:a16="http://schemas.microsoft.com/office/drawing/2014/main" id="{94F1A898-202E-4F78-8AA1-5FF32DD5761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198" name="Text Box 1">
          <a:extLst>
            <a:ext uri="{FF2B5EF4-FFF2-40B4-BE49-F238E27FC236}">
              <a16:creationId xmlns:a16="http://schemas.microsoft.com/office/drawing/2014/main" id="{5C4E8218-6E56-417D-A023-3F3E37DD21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199" name="Text Box 1">
          <a:extLst>
            <a:ext uri="{FF2B5EF4-FFF2-40B4-BE49-F238E27FC236}">
              <a16:creationId xmlns:a16="http://schemas.microsoft.com/office/drawing/2014/main" id="{67590B23-3718-4899-B833-4BAEA27CBD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00" name="Text Box 1">
          <a:extLst>
            <a:ext uri="{FF2B5EF4-FFF2-40B4-BE49-F238E27FC236}">
              <a16:creationId xmlns:a16="http://schemas.microsoft.com/office/drawing/2014/main" id="{A9BF3367-72BF-4D06-9324-EB323629DB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01" name="Text Box 1">
          <a:extLst>
            <a:ext uri="{FF2B5EF4-FFF2-40B4-BE49-F238E27FC236}">
              <a16:creationId xmlns:a16="http://schemas.microsoft.com/office/drawing/2014/main" id="{2214A533-2348-45E2-8CE5-7F2DF629DE8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02" name="Text Box 1">
          <a:extLst>
            <a:ext uri="{FF2B5EF4-FFF2-40B4-BE49-F238E27FC236}">
              <a16:creationId xmlns:a16="http://schemas.microsoft.com/office/drawing/2014/main" id="{7F977968-D8E0-44CA-B681-9ADCB7F943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03" name="Text Box 1">
          <a:extLst>
            <a:ext uri="{FF2B5EF4-FFF2-40B4-BE49-F238E27FC236}">
              <a16:creationId xmlns:a16="http://schemas.microsoft.com/office/drawing/2014/main" id="{938A7296-DE5B-4F92-BD1D-D3C3BDEC97C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04" name="Text Box 1">
          <a:extLst>
            <a:ext uri="{FF2B5EF4-FFF2-40B4-BE49-F238E27FC236}">
              <a16:creationId xmlns:a16="http://schemas.microsoft.com/office/drawing/2014/main" id="{E0190C07-FF5C-4AB0-B749-D945BF51306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05" name="Text Box 1">
          <a:extLst>
            <a:ext uri="{FF2B5EF4-FFF2-40B4-BE49-F238E27FC236}">
              <a16:creationId xmlns:a16="http://schemas.microsoft.com/office/drawing/2014/main" id="{C484A04E-0A1A-4BDF-A18A-F0062EB4276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06" name="Text Box 1">
          <a:extLst>
            <a:ext uri="{FF2B5EF4-FFF2-40B4-BE49-F238E27FC236}">
              <a16:creationId xmlns:a16="http://schemas.microsoft.com/office/drawing/2014/main" id="{6D56A754-4EFC-4344-9B6D-3B58BE8F596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07" name="Text Box 1">
          <a:extLst>
            <a:ext uri="{FF2B5EF4-FFF2-40B4-BE49-F238E27FC236}">
              <a16:creationId xmlns:a16="http://schemas.microsoft.com/office/drawing/2014/main" id="{B8C68DF9-3CC8-4776-8EEA-DAB8EE97A94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08" name="Text Box 1">
          <a:extLst>
            <a:ext uri="{FF2B5EF4-FFF2-40B4-BE49-F238E27FC236}">
              <a16:creationId xmlns:a16="http://schemas.microsoft.com/office/drawing/2014/main" id="{4356337D-E6E8-4B43-947D-C9D017A1104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09" name="Text Box 1">
          <a:extLst>
            <a:ext uri="{FF2B5EF4-FFF2-40B4-BE49-F238E27FC236}">
              <a16:creationId xmlns:a16="http://schemas.microsoft.com/office/drawing/2014/main" id="{E25DC3C4-F120-4408-A80B-C9DB3BE835B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10" name="Text Box 1">
          <a:extLst>
            <a:ext uri="{FF2B5EF4-FFF2-40B4-BE49-F238E27FC236}">
              <a16:creationId xmlns:a16="http://schemas.microsoft.com/office/drawing/2014/main" id="{313FADB8-61E6-44B4-BF20-9F96FE50F0F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11" name="Text Box 1">
          <a:extLst>
            <a:ext uri="{FF2B5EF4-FFF2-40B4-BE49-F238E27FC236}">
              <a16:creationId xmlns:a16="http://schemas.microsoft.com/office/drawing/2014/main" id="{3A50B78F-C871-4115-940D-1A82F841EDA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12" name="Text Box 1">
          <a:extLst>
            <a:ext uri="{FF2B5EF4-FFF2-40B4-BE49-F238E27FC236}">
              <a16:creationId xmlns:a16="http://schemas.microsoft.com/office/drawing/2014/main" id="{E8FB5536-D6C7-4AD7-A995-41A66346CA5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13" name="Text Box 1">
          <a:extLst>
            <a:ext uri="{FF2B5EF4-FFF2-40B4-BE49-F238E27FC236}">
              <a16:creationId xmlns:a16="http://schemas.microsoft.com/office/drawing/2014/main" id="{E1292932-E062-4827-BE49-9C593DC06E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14" name="Text Box 1">
          <a:extLst>
            <a:ext uri="{FF2B5EF4-FFF2-40B4-BE49-F238E27FC236}">
              <a16:creationId xmlns:a16="http://schemas.microsoft.com/office/drawing/2014/main" id="{8AE53245-6DB0-4DC1-87F4-52684D9B054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15" name="Text Box 1">
          <a:extLst>
            <a:ext uri="{FF2B5EF4-FFF2-40B4-BE49-F238E27FC236}">
              <a16:creationId xmlns:a16="http://schemas.microsoft.com/office/drawing/2014/main" id="{C0776F84-9F1A-425B-BB1B-4411A28132B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16" name="Text Box 1">
          <a:extLst>
            <a:ext uri="{FF2B5EF4-FFF2-40B4-BE49-F238E27FC236}">
              <a16:creationId xmlns:a16="http://schemas.microsoft.com/office/drawing/2014/main" id="{B763A384-66F4-4A89-BF9F-B28403B795E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91180DA9-EC03-49A4-93F0-EF10597068E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18" name="Text Box 1">
          <a:extLst>
            <a:ext uri="{FF2B5EF4-FFF2-40B4-BE49-F238E27FC236}">
              <a16:creationId xmlns:a16="http://schemas.microsoft.com/office/drawing/2014/main" id="{7E4A57C7-B66B-4E9C-9076-07298158CC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19" name="Text Box 1">
          <a:extLst>
            <a:ext uri="{FF2B5EF4-FFF2-40B4-BE49-F238E27FC236}">
              <a16:creationId xmlns:a16="http://schemas.microsoft.com/office/drawing/2014/main" id="{6DCDD8AA-0CF9-492E-8621-A530D8CC253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0" name="Text Box 1">
          <a:extLst>
            <a:ext uri="{FF2B5EF4-FFF2-40B4-BE49-F238E27FC236}">
              <a16:creationId xmlns:a16="http://schemas.microsoft.com/office/drawing/2014/main" id="{66335C64-281F-4FE8-B012-A98A9C7891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1" name="Text Box 1">
          <a:extLst>
            <a:ext uri="{FF2B5EF4-FFF2-40B4-BE49-F238E27FC236}">
              <a16:creationId xmlns:a16="http://schemas.microsoft.com/office/drawing/2014/main" id="{CF413286-C203-4F4E-B19A-E86ED21D10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2" name="Text Box 1">
          <a:extLst>
            <a:ext uri="{FF2B5EF4-FFF2-40B4-BE49-F238E27FC236}">
              <a16:creationId xmlns:a16="http://schemas.microsoft.com/office/drawing/2014/main" id="{91229BCE-5AF3-457C-829A-9968C7DDDD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3" name="Text Box 1">
          <a:extLst>
            <a:ext uri="{FF2B5EF4-FFF2-40B4-BE49-F238E27FC236}">
              <a16:creationId xmlns:a16="http://schemas.microsoft.com/office/drawing/2014/main" id="{BC4EAB11-26BE-453F-8CFB-1DC6F604B5F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4" name="Text Box 1">
          <a:extLst>
            <a:ext uri="{FF2B5EF4-FFF2-40B4-BE49-F238E27FC236}">
              <a16:creationId xmlns:a16="http://schemas.microsoft.com/office/drawing/2014/main" id="{829762CB-AD71-4EE6-80E3-EE22C7ACE61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5" name="Text Box 1">
          <a:extLst>
            <a:ext uri="{FF2B5EF4-FFF2-40B4-BE49-F238E27FC236}">
              <a16:creationId xmlns:a16="http://schemas.microsoft.com/office/drawing/2014/main" id="{641C3F25-D3D8-4442-9C3A-2B63A5D1CF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6" name="Text Box 1">
          <a:extLst>
            <a:ext uri="{FF2B5EF4-FFF2-40B4-BE49-F238E27FC236}">
              <a16:creationId xmlns:a16="http://schemas.microsoft.com/office/drawing/2014/main" id="{5DAD9B4B-AA7A-4BAA-87E4-9C3CC26C440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7" name="Text Box 1">
          <a:extLst>
            <a:ext uri="{FF2B5EF4-FFF2-40B4-BE49-F238E27FC236}">
              <a16:creationId xmlns:a16="http://schemas.microsoft.com/office/drawing/2014/main" id="{BC620D77-917D-4AB8-85A1-8F00B12030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8" name="Text Box 1">
          <a:extLst>
            <a:ext uri="{FF2B5EF4-FFF2-40B4-BE49-F238E27FC236}">
              <a16:creationId xmlns:a16="http://schemas.microsoft.com/office/drawing/2014/main" id="{B1A72D63-809F-4785-A1E4-F196286C7A1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29" name="Text Box 1">
          <a:extLst>
            <a:ext uri="{FF2B5EF4-FFF2-40B4-BE49-F238E27FC236}">
              <a16:creationId xmlns:a16="http://schemas.microsoft.com/office/drawing/2014/main" id="{DAB29509-96BE-4FA9-ABE9-59FD32EFAF5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30" name="Text Box 1">
          <a:extLst>
            <a:ext uri="{FF2B5EF4-FFF2-40B4-BE49-F238E27FC236}">
              <a16:creationId xmlns:a16="http://schemas.microsoft.com/office/drawing/2014/main" id="{4F4D2E28-CA20-4FEB-A478-90B532322A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31" name="Text Box 1">
          <a:extLst>
            <a:ext uri="{FF2B5EF4-FFF2-40B4-BE49-F238E27FC236}">
              <a16:creationId xmlns:a16="http://schemas.microsoft.com/office/drawing/2014/main" id="{D1D3A115-921B-4570-8A28-96B37FADCC3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32" name="Text Box 1">
          <a:extLst>
            <a:ext uri="{FF2B5EF4-FFF2-40B4-BE49-F238E27FC236}">
              <a16:creationId xmlns:a16="http://schemas.microsoft.com/office/drawing/2014/main" id="{1D2DD283-5277-4D8F-8E17-BFC59C12F0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233" name="Text Box 1">
          <a:extLst>
            <a:ext uri="{FF2B5EF4-FFF2-40B4-BE49-F238E27FC236}">
              <a16:creationId xmlns:a16="http://schemas.microsoft.com/office/drawing/2014/main" id="{BA3C1218-FC5F-43CA-81DF-A9A27FA1DC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34" name="Text Box 1">
          <a:extLst>
            <a:ext uri="{FF2B5EF4-FFF2-40B4-BE49-F238E27FC236}">
              <a16:creationId xmlns:a16="http://schemas.microsoft.com/office/drawing/2014/main" id="{24BC8745-A276-4722-B34D-F9A7F12CC1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35" name="Text Box 1">
          <a:extLst>
            <a:ext uri="{FF2B5EF4-FFF2-40B4-BE49-F238E27FC236}">
              <a16:creationId xmlns:a16="http://schemas.microsoft.com/office/drawing/2014/main" id="{767D48CE-1F89-442E-B730-ABF6494BC6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36" name="Text Box 1">
          <a:extLst>
            <a:ext uri="{FF2B5EF4-FFF2-40B4-BE49-F238E27FC236}">
              <a16:creationId xmlns:a16="http://schemas.microsoft.com/office/drawing/2014/main" id="{FDDD5456-F483-4F3F-882E-F37F76839DF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37" name="Text Box 1">
          <a:extLst>
            <a:ext uri="{FF2B5EF4-FFF2-40B4-BE49-F238E27FC236}">
              <a16:creationId xmlns:a16="http://schemas.microsoft.com/office/drawing/2014/main" id="{618516CC-AB19-4C68-BCB5-9FFBFEF3843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38" name="Text Box 1">
          <a:extLst>
            <a:ext uri="{FF2B5EF4-FFF2-40B4-BE49-F238E27FC236}">
              <a16:creationId xmlns:a16="http://schemas.microsoft.com/office/drawing/2014/main" id="{B268FB19-0C7F-4615-9B9F-A98B2AA3F5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39" name="Text Box 1">
          <a:extLst>
            <a:ext uri="{FF2B5EF4-FFF2-40B4-BE49-F238E27FC236}">
              <a16:creationId xmlns:a16="http://schemas.microsoft.com/office/drawing/2014/main" id="{0327A070-2E53-4740-865E-05A6481B6A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0" name="Text Box 1">
          <a:extLst>
            <a:ext uri="{FF2B5EF4-FFF2-40B4-BE49-F238E27FC236}">
              <a16:creationId xmlns:a16="http://schemas.microsoft.com/office/drawing/2014/main" id="{36EE03E9-6BD0-423A-B813-337A0F84BD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1" name="Text Box 1">
          <a:extLst>
            <a:ext uri="{FF2B5EF4-FFF2-40B4-BE49-F238E27FC236}">
              <a16:creationId xmlns:a16="http://schemas.microsoft.com/office/drawing/2014/main" id="{95248B42-1644-4016-B963-14AEDBD5CD9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42" name="Text Box 1">
          <a:extLst>
            <a:ext uri="{FF2B5EF4-FFF2-40B4-BE49-F238E27FC236}">
              <a16:creationId xmlns:a16="http://schemas.microsoft.com/office/drawing/2014/main" id="{0AA82514-05EE-4EB8-A222-4B54AFE8FFD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43" name="Text Box 1">
          <a:extLst>
            <a:ext uri="{FF2B5EF4-FFF2-40B4-BE49-F238E27FC236}">
              <a16:creationId xmlns:a16="http://schemas.microsoft.com/office/drawing/2014/main" id="{C10749A7-1458-4F14-9AD9-E9D3D23237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44" name="Text Box 1">
          <a:extLst>
            <a:ext uri="{FF2B5EF4-FFF2-40B4-BE49-F238E27FC236}">
              <a16:creationId xmlns:a16="http://schemas.microsoft.com/office/drawing/2014/main" id="{9B0D91C6-E486-462C-AD16-F1BC5C268DF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45" name="Text Box 1">
          <a:extLst>
            <a:ext uri="{FF2B5EF4-FFF2-40B4-BE49-F238E27FC236}">
              <a16:creationId xmlns:a16="http://schemas.microsoft.com/office/drawing/2014/main" id="{13C7AA36-6D92-4EB3-807C-048D9880D2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6" name="Text Box 1">
          <a:extLst>
            <a:ext uri="{FF2B5EF4-FFF2-40B4-BE49-F238E27FC236}">
              <a16:creationId xmlns:a16="http://schemas.microsoft.com/office/drawing/2014/main" id="{6F60206A-E31B-4D2A-B2AD-4D9F97C4C3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7" name="Text Box 1">
          <a:extLst>
            <a:ext uri="{FF2B5EF4-FFF2-40B4-BE49-F238E27FC236}">
              <a16:creationId xmlns:a16="http://schemas.microsoft.com/office/drawing/2014/main" id="{88FB4B38-94EA-459C-BAB7-FE4D7A1BD45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8" name="Text Box 1">
          <a:extLst>
            <a:ext uri="{FF2B5EF4-FFF2-40B4-BE49-F238E27FC236}">
              <a16:creationId xmlns:a16="http://schemas.microsoft.com/office/drawing/2014/main" id="{1B9234D6-BFA4-40B6-B857-AFBE9B8027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49" name="Text Box 1">
          <a:extLst>
            <a:ext uri="{FF2B5EF4-FFF2-40B4-BE49-F238E27FC236}">
              <a16:creationId xmlns:a16="http://schemas.microsoft.com/office/drawing/2014/main" id="{64E6D55D-9CF1-43A2-9CD4-42FFD753D59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50" name="Text Box 1">
          <a:extLst>
            <a:ext uri="{FF2B5EF4-FFF2-40B4-BE49-F238E27FC236}">
              <a16:creationId xmlns:a16="http://schemas.microsoft.com/office/drawing/2014/main" id="{EAC4F25C-D78F-4569-B416-7B05727B5F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51" name="Text Box 1">
          <a:extLst>
            <a:ext uri="{FF2B5EF4-FFF2-40B4-BE49-F238E27FC236}">
              <a16:creationId xmlns:a16="http://schemas.microsoft.com/office/drawing/2014/main" id="{C3029707-9CCD-48A9-9812-3686A2B5AFC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52" name="Text Box 1">
          <a:extLst>
            <a:ext uri="{FF2B5EF4-FFF2-40B4-BE49-F238E27FC236}">
              <a16:creationId xmlns:a16="http://schemas.microsoft.com/office/drawing/2014/main" id="{8E0D117A-47F8-4CB9-AD3E-38EC7FC1BC7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53" name="Text Box 1">
          <a:extLst>
            <a:ext uri="{FF2B5EF4-FFF2-40B4-BE49-F238E27FC236}">
              <a16:creationId xmlns:a16="http://schemas.microsoft.com/office/drawing/2014/main" id="{27DA2C52-2BEC-4C68-ACA5-0B0D8FAA3D1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54" name="Text Box 1">
          <a:extLst>
            <a:ext uri="{FF2B5EF4-FFF2-40B4-BE49-F238E27FC236}">
              <a16:creationId xmlns:a16="http://schemas.microsoft.com/office/drawing/2014/main" id="{31A1E1F0-FDD2-4E9F-8221-D69011435BF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55" name="Text Box 1">
          <a:extLst>
            <a:ext uri="{FF2B5EF4-FFF2-40B4-BE49-F238E27FC236}">
              <a16:creationId xmlns:a16="http://schemas.microsoft.com/office/drawing/2014/main" id="{5F384CA8-46EA-4371-B9E7-813A64DAACA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56" name="Text Box 1">
          <a:extLst>
            <a:ext uri="{FF2B5EF4-FFF2-40B4-BE49-F238E27FC236}">
              <a16:creationId xmlns:a16="http://schemas.microsoft.com/office/drawing/2014/main" id="{1C7AD11A-9FD6-4EFA-B989-8EE8E1F18B1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57" name="Text Box 1">
          <a:extLst>
            <a:ext uri="{FF2B5EF4-FFF2-40B4-BE49-F238E27FC236}">
              <a16:creationId xmlns:a16="http://schemas.microsoft.com/office/drawing/2014/main" id="{388A4434-18A6-4B36-BF28-8B15F5712F2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58" name="Text Box 1">
          <a:extLst>
            <a:ext uri="{FF2B5EF4-FFF2-40B4-BE49-F238E27FC236}">
              <a16:creationId xmlns:a16="http://schemas.microsoft.com/office/drawing/2014/main" id="{F5BFB464-AFF4-4487-8685-D313D6FB453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59" name="Text Box 1">
          <a:extLst>
            <a:ext uri="{FF2B5EF4-FFF2-40B4-BE49-F238E27FC236}">
              <a16:creationId xmlns:a16="http://schemas.microsoft.com/office/drawing/2014/main" id="{F47EC09A-637E-4DBB-9A79-96A68D8DD4E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60" name="Text Box 1">
          <a:extLst>
            <a:ext uri="{FF2B5EF4-FFF2-40B4-BE49-F238E27FC236}">
              <a16:creationId xmlns:a16="http://schemas.microsoft.com/office/drawing/2014/main" id="{FAA8CD9E-C3F9-4F39-A68F-B7EF93585D1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61" name="Text Box 1">
          <a:extLst>
            <a:ext uri="{FF2B5EF4-FFF2-40B4-BE49-F238E27FC236}">
              <a16:creationId xmlns:a16="http://schemas.microsoft.com/office/drawing/2014/main" id="{474507D0-0A24-4E55-B37C-C1D576CF473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62" name="Text Box 1">
          <a:extLst>
            <a:ext uri="{FF2B5EF4-FFF2-40B4-BE49-F238E27FC236}">
              <a16:creationId xmlns:a16="http://schemas.microsoft.com/office/drawing/2014/main" id="{04F3F3F8-19A8-4E55-BFBB-32D21BDA67F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63" name="Text Box 1">
          <a:extLst>
            <a:ext uri="{FF2B5EF4-FFF2-40B4-BE49-F238E27FC236}">
              <a16:creationId xmlns:a16="http://schemas.microsoft.com/office/drawing/2014/main" id="{5E4E85EA-5B1F-4BE9-A31A-C1802E8FC75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64" name="Text Box 1">
          <a:extLst>
            <a:ext uri="{FF2B5EF4-FFF2-40B4-BE49-F238E27FC236}">
              <a16:creationId xmlns:a16="http://schemas.microsoft.com/office/drawing/2014/main" id="{27063A45-F35F-43C1-93D5-421123FB7A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65" name="Text Box 1">
          <a:extLst>
            <a:ext uri="{FF2B5EF4-FFF2-40B4-BE49-F238E27FC236}">
              <a16:creationId xmlns:a16="http://schemas.microsoft.com/office/drawing/2014/main" id="{AF1CD494-A226-4EA6-806C-762EB72F8F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66" name="Text Box 1">
          <a:extLst>
            <a:ext uri="{FF2B5EF4-FFF2-40B4-BE49-F238E27FC236}">
              <a16:creationId xmlns:a16="http://schemas.microsoft.com/office/drawing/2014/main" id="{DC48D206-0DA1-4696-A62B-82B3CC93CB4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67" name="Text Box 1">
          <a:extLst>
            <a:ext uri="{FF2B5EF4-FFF2-40B4-BE49-F238E27FC236}">
              <a16:creationId xmlns:a16="http://schemas.microsoft.com/office/drawing/2014/main" id="{88E8C974-662F-4FA1-8DBE-A9FDD195D2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68" name="Text Box 1">
          <a:extLst>
            <a:ext uri="{FF2B5EF4-FFF2-40B4-BE49-F238E27FC236}">
              <a16:creationId xmlns:a16="http://schemas.microsoft.com/office/drawing/2014/main" id="{F1B4A4E2-96B5-4BD8-A032-297FB8399AB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69" name="Text Box 1">
          <a:extLst>
            <a:ext uri="{FF2B5EF4-FFF2-40B4-BE49-F238E27FC236}">
              <a16:creationId xmlns:a16="http://schemas.microsoft.com/office/drawing/2014/main" id="{76F185BB-E8B4-41F4-A356-993AE87BA76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0" name="Text Box 1">
          <a:extLst>
            <a:ext uri="{FF2B5EF4-FFF2-40B4-BE49-F238E27FC236}">
              <a16:creationId xmlns:a16="http://schemas.microsoft.com/office/drawing/2014/main" id="{DA166B80-63F3-455B-8A21-A1D83B1EE9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1" name="Text Box 1">
          <a:extLst>
            <a:ext uri="{FF2B5EF4-FFF2-40B4-BE49-F238E27FC236}">
              <a16:creationId xmlns:a16="http://schemas.microsoft.com/office/drawing/2014/main" id="{5252065C-BB98-426C-A439-B2BC40D434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2" name="Text Box 1">
          <a:extLst>
            <a:ext uri="{FF2B5EF4-FFF2-40B4-BE49-F238E27FC236}">
              <a16:creationId xmlns:a16="http://schemas.microsoft.com/office/drawing/2014/main" id="{D6299424-698C-444E-8127-B3E1B0C5BC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3" name="Text Box 1">
          <a:extLst>
            <a:ext uri="{FF2B5EF4-FFF2-40B4-BE49-F238E27FC236}">
              <a16:creationId xmlns:a16="http://schemas.microsoft.com/office/drawing/2014/main" id="{81219F72-58DF-4DBA-AC5D-12190E988A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74" name="Text Box 1">
          <a:extLst>
            <a:ext uri="{FF2B5EF4-FFF2-40B4-BE49-F238E27FC236}">
              <a16:creationId xmlns:a16="http://schemas.microsoft.com/office/drawing/2014/main" id="{110C09C6-3B41-46AA-9CC6-C796369E6EA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5" name="Text Box 1">
          <a:extLst>
            <a:ext uri="{FF2B5EF4-FFF2-40B4-BE49-F238E27FC236}">
              <a16:creationId xmlns:a16="http://schemas.microsoft.com/office/drawing/2014/main" id="{1DCDB3EE-E3C7-4E29-B836-891A7EBB40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76" name="Text Box 1">
          <a:extLst>
            <a:ext uri="{FF2B5EF4-FFF2-40B4-BE49-F238E27FC236}">
              <a16:creationId xmlns:a16="http://schemas.microsoft.com/office/drawing/2014/main" id="{D8035068-08ED-4EE7-9499-F2D089D1478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77" name="Text Box 1">
          <a:extLst>
            <a:ext uri="{FF2B5EF4-FFF2-40B4-BE49-F238E27FC236}">
              <a16:creationId xmlns:a16="http://schemas.microsoft.com/office/drawing/2014/main" id="{FE0EF6FD-0238-4D5D-9192-0C8F332E1C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278" name="Text Box 1">
          <a:extLst>
            <a:ext uri="{FF2B5EF4-FFF2-40B4-BE49-F238E27FC236}">
              <a16:creationId xmlns:a16="http://schemas.microsoft.com/office/drawing/2014/main" id="{B5E03CFE-79D8-483B-8A05-092F39F4A76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279" name="Text Box 1">
          <a:extLst>
            <a:ext uri="{FF2B5EF4-FFF2-40B4-BE49-F238E27FC236}">
              <a16:creationId xmlns:a16="http://schemas.microsoft.com/office/drawing/2014/main" id="{7CAD0F1D-12D4-4750-95F4-B760D0ECC6C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280" name="Text Box 1">
          <a:extLst>
            <a:ext uri="{FF2B5EF4-FFF2-40B4-BE49-F238E27FC236}">
              <a16:creationId xmlns:a16="http://schemas.microsoft.com/office/drawing/2014/main" id="{80421259-970A-4ECC-8291-B55F06BF037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281" name="Text Box 1">
          <a:extLst>
            <a:ext uri="{FF2B5EF4-FFF2-40B4-BE49-F238E27FC236}">
              <a16:creationId xmlns:a16="http://schemas.microsoft.com/office/drawing/2014/main" id="{D00F83E0-3BA4-44F5-B2D4-874D41A5E6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82" name="Text Box 1">
          <a:extLst>
            <a:ext uri="{FF2B5EF4-FFF2-40B4-BE49-F238E27FC236}">
              <a16:creationId xmlns:a16="http://schemas.microsoft.com/office/drawing/2014/main" id="{7AFA4C81-C643-4581-9A69-69488D4BF50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83" name="Text Box 1">
          <a:extLst>
            <a:ext uri="{FF2B5EF4-FFF2-40B4-BE49-F238E27FC236}">
              <a16:creationId xmlns:a16="http://schemas.microsoft.com/office/drawing/2014/main" id="{BA3032B5-F0E7-4EA9-9150-BB60221F599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84" name="Text Box 1">
          <a:extLst>
            <a:ext uri="{FF2B5EF4-FFF2-40B4-BE49-F238E27FC236}">
              <a16:creationId xmlns:a16="http://schemas.microsoft.com/office/drawing/2014/main" id="{176C8916-1762-451D-824C-39EAE6FFAF5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85" name="Text Box 1">
          <a:extLst>
            <a:ext uri="{FF2B5EF4-FFF2-40B4-BE49-F238E27FC236}">
              <a16:creationId xmlns:a16="http://schemas.microsoft.com/office/drawing/2014/main" id="{DCE9204C-8CAD-490F-A3FB-70F5812CEE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86" name="Text Box 1">
          <a:extLst>
            <a:ext uri="{FF2B5EF4-FFF2-40B4-BE49-F238E27FC236}">
              <a16:creationId xmlns:a16="http://schemas.microsoft.com/office/drawing/2014/main" id="{8A00AF15-0AD4-486B-98AE-E9B83177401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87" name="Text Box 1">
          <a:extLst>
            <a:ext uri="{FF2B5EF4-FFF2-40B4-BE49-F238E27FC236}">
              <a16:creationId xmlns:a16="http://schemas.microsoft.com/office/drawing/2014/main" id="{760D97DC-6D74-4426-9661-EE34EC23C25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88" name="Text Box 1">
          <a:extLst>
            <a:ext uri="{FF2B5EF4-FFF2-40B4-BE49-F238E27FC236}">
              <a16:creationId xmlns:a16="http://schemas.microsoft.com/office/drawing/2014/main" id="{1C5349E0-3A69-4A29-88B7-A90651166EE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89" name="Text Box 1">
          <a:extLst>
            <a:ext uri="{FF2B5EF4-FFF2-40B4-BE49-F238E27FC236}">
              <a16:creationId xmlns:a16="http://schemas.microsoft.com/office/drawing/2014/main" id="{E24DAFB7-66BB-4060-B0D9-A02811F0A9F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90" name="Text Box 1">
          <a:extLst>
            <a:ext uri="{FF2B5EF4-FFF2-40B4-BE49-F238E27FC236}">
              <a16:creationId xmlns:a16="http://schemas.microsoft.com/office/drawing/2014/main" id="{C6DA6ADD-9FFA-4B18-BB87-CE93E9593C3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91" name="Text Box 1">
          <a:extLst>
            <a:ext uri="{FF2B5EF4-FFF2-40B4-BE49-F238E27FC236}">
              <a16:creationId xmlns:a16="http://schemas.microsoft.com/office/drawing/2014/main" id="{5958FDE7-B5FB-41D9-83D0-1939E7252DC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92" name="Text Box 1">
          <a:extLst>
            <a:ext uri="{FF2B5EF4-FFF2-40B4-BE49-F238E27FC236}">
              <a16:creationId xmlns:a16="http://schemas.microsoft.com/office/drawing/2014/main" id="{7129E6B6-EF1E-4D79-AC1F-94D78A703D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93" name="Text Box 1">
          <a:extLst>
            <a:ext uri="{FF2B5EF4-FFF2-40B4-BE49-F238E27FC236}">
              <a16:creationId xmlns:a16="http://schemas.microsoft.com/office/drawing/2014/main" id="{12381436-9074-4648-BC80-DFCCBB130AF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94" name="Text Box 1">
          <a:extLst>
            <a:ext uri="{FF2B5EF4-FFF2-40B4-BE49-F238E27FC236}">
              <a16:creationId xmlns:a16="http://schemas.microsoft.com/office/drawing/2014/main" id="{2BC39D93-7F7E-4A71-B852-0DEC814B1A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95" name="Text Box 1">
          <a:extLst>
            <a:ext uri="{FF2B5EF4-FFF2-40B4-BE49-F238E27FC236}">
              <a16:creationId xmlns:a16="http://schemas.microsoft.com/office/drawing/2014/main" id="{E2E17D22-E143-4E60-87E0-26DAFBAA25A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96" name="Text Box 1">
          <a:extLst>
            <a:ext uri="{FF2B5EF4-FFF2-40B4-BE49-F238E27FC236}">
              <a16:creationId xmlns:a16="http://schemas.microsoft.com/office/drawing/2014/main" id="{509C141F-DDFE-402D-BE0B-DD5842D2ED2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297" name="Text Box 1">
          <a:extLst>
            <a:ext uri="{FF2B5EF4-FFF2-40B4-BE49-F238E27FC236}">
              <a16:creationId xmlns:a16="http://schemas.microsoft.com/office/drawing/2014/main" id="{03D77160-A447-415E-AA0A-1AE3408E265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298" name="Text Box 1">
          <a:extLst>
            <a:ext uri="{FF2B5EF4-FFF2-40B4-BE49-F238E27FC236}">
              <a16:creationId xmlns:a16="http://schemas.microsoft.com/office/drawing/2014/main" id="{455C6CF2-1114-4323-BFBB-C5ADC076C93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299" name="Text Box 1">
          <a:extLst>
            <a:ext uri="{FF2B5EF4-FFF2-40B4-BE49-F238E27FC236}">
              <a16:creationId xmlns:a16="http://schemas.microsoft.com/office/drawing/2014/main" id="{8F96C842-33B7-456E-819C-717358CC904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00" name="Text Box 1">
          <a:extLst>
            <a:ext uri="{FF2B5EF4-FFF2-40B4-BE49-F238E27FC236}">
              <a16:creationId xmlns:a16="http://schemas.microsoft.com/office/drawing/2014/main" id="{5FEDB747-5CEF-41A6-B1D3-AF21AB513CD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01" name="Text Box 1">
          <a:extLst>
            <a:ext uri="{FF2B5EF4-FFF2-40B4-BE49-F238E27FC236}">
              <a16:creationId xmlns:a16="http://schemas.microsoft.com/office/drawing/2014/main" id="{279EB774-9773-4A4E-B801-5C42DC63F91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02" name="Text Box 1">
          <a:extLst>
            <a:ext uri="{FF2B5EF4-FFF2-40B4-BE49-F238E27FC236}">
              <a16:creationId xmlns:a16="http://schemas.microsoft.com/office/drawing/2014/main" id="{D1C53A28-C6A6-40EF-B4A8-D8B1DB326B6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03" name="Text Box 1">
          <a:extLst>
            <a:ext uri="{FF2B5EF4-FFF2-40B4-BE49-F238E27FC236}">
              <a16:creationId xmlns:a16="http://schemas.microsoft.com/office/drawing/2014/main" id="{E877D2A4-4C53-4FCA-B24E-BA568EC70A5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04" name="Text Box 1">
          <a:extLst>
            <a:ext uri="{FF2B5EF4-FFF2-40B4-BE49-F238E27FC236}">
              <a16:creationId xmlns:a16="http://schemas.microsoft.com/office/drawing/2014/main" id="{208DCFE7-6706-47FA-BB44-3AACE5BABEE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05" name="Text Box 1">
          <a:extLst>
            <a:ext uri="{FF2B5EF4-FFF2-40B4-BE49-F238E27FC236}">
              <a16:creationId xmlns:a16="http://schemas.microsoft.com/office/drawing/2014/main" id="{8FE94BCA-ACDC-4EBC-A8CD-A8B68AA27ED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06" name="Text Box 1">
          <a:extLst>
            <a:ext uri="{FF2B5EF4-FFF2-40B4-BE49-F238E27FC236}">
              <a16:creationId xmlns:a16="http://schemas.microsoft.com/office/drawing/2014/main" id="{9D282F56-BE52-4B41-AC70-F5691250FD4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07" name="Text Box 1">
          <a:extLst>
            <a:ext uri="{FF2B5EF4-FFF2-40B4-BE49-F238E27FC236}">
              <a16:creationId xmlns:a16="http://schemas.microsoft.com/office/drawing/2014/main" id="{F2C8A02F-DC12-46DC-9000-9F89364E5DB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08" name="Text Box 1">
          <a:extLst>
            <a:ext uri="{FF2B5EF4-FFF2-40B4-BE49-F238E27FC236}">
              <a16:creationId xmlns:a16="http://schemas.microsoft.com/office/drawing/2014/main" id="{10E0DBF9-12D1-4798-9C85-2B2838F85C7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09" name="Text Box 1">
          <a:extLst>
            <a:ext uri="{FF2B5EF4-FFF2-40B4-BE49-F238E27FC236}">
              <a16:creationId xmlns:a16="http://schemas.microsoft.com/office/drawing/2014/main" id="{661DE2BE-ADB4-406E-B31C-A47FAD1D18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0" name="Text Box 1">
          <a:extLst>
            <a:ext uri="{FF2B5EF4-FFF2-40B4-BE49-F238E27FC236}">
              <a16:creationId xmlns:a16="http://schemas.microsoft.com/office/drawing/2014/main" id="{E72B3616-B288-482F-A7A1-F62EE31EAD3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1" name="Text Box 1">
          <a:extLst>
            <a:ext uri="{FF2B5EF4-FFF2-40B4-BE49-F238E27FC236}">
              <a16:creationId xmlns:a16="http://schemas.microsoft.com/office/drawing/2014/main" id="{603A21FB-4AE6-4A67-8241-32CE57FF46D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2" name="Text Box 1">
          <a:extLst>
            <a:ext uri="{FF2B5EF4-FFF2-40B4-BE49-F238E27FC236}">
              <a16:creationId xmlns:a16="http://schemas.microsoft.com/office/drawing/2014/main" id="{8F9DEDCB-195F-4559-891D-09224D2E9F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3" name="Text Box 1">
          <a:extLst>
            <a:ext uri="{FF2B5EF4-FFF2-40B4-BE49-F238E27FC236}">
              <a16:creationId xmlns:a16="http://schemas.microsoft.com/office/drawing/2014/main" id="{C2EB62A1-B3AA-4A5F-AFDE-05931D6B2F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4" name="Text Box 1">
          <a:extLst>
            <a:ext uri="{FF2B5EF4-FFF2-40B4-BE49-F238E27FC236}">
              <a16:creationId xmlns:a16="http://schemas.microsoft.com/office/drawing/2014/main" id="{E6D64157-5C39-4F4D-B632-FA36F4F0C1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5" name="Text Box 1">
          <a:extLst>
            <a:ext uri="{FF2B5EF4-FFF2-40B4-BE49-F238E27FC236}">
              <a16:creationId xmlns:a16="http://schemas.microsoft.com/office/drawing/2014/main" id="{0FAB78D8-F4C8-4540-98D5-D8FA6C5CE88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6" name="Text Box 1">
          <a:extLst>
            <a:ext uri="{FF2B5EF4-FFF2-40B4-BE49-F238E27FC236}">
              <a16:creationId xmlns:a16="http://schemas.microsoft.com/office/drawing/2014/main" id="{6E7A1D03-8B28-457B-8624-9F092CCFABE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7" name="Text Box 1">
          <a:extLst>
            <a:ext uri="{FF2B5EF4-FFF2-40B4-BE49-F238E27FC236}">
              <a16:creationId xmlns:a16="http://schemas.microsoft.com/office/drawing/2014/main" id="{EBA94628-1ADE-4C3D-99D7-F0475E2640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8" name="Text Box 1">
          <a:extLst>
            <a:ext uri="{FF2B5EF4-FFF2-40B4-BE49-F238E27FC236}">
              <a16:creationId xmlns:a16="http://schemas.microsoft.com/office/drawing/2014/main" id="{FDFDD64C-3B28-407B-9BA2-8375BA7B79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19" name="Text Box 1">
          <a:extLst>
            <a:ext uri="{FF2B5EF4-FFF2-40B4-BE49-F238E27FC236}">
              <a16:creationId xmlns:a16="http://schemas.microsoft.com/office/drawing/2014/main" id="{3572258D-58F7-4930-9AD8-A51C06A922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20" name="Text Box 1">
          <a:extLst>
            <a:ext uri="{FF2B5EF4-FFF2-40B4-BE49-F238E27FC236}">
              <a16:creationId xmlns:a16="http://schemas.microsoft.com/office/drawing/2014/main" id="{A14C2E90-760E-4312-97BF-CE1A2B57165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321" name="Text Box 1">
          <a:extLst>
            <a:ext uri="{FF2B5EF4-FFF2-40B4-BE49-F238E27FC236}">
              <a16:creationId xmlns:a16="http://schemas.microsoft.com/office/drawing/2014/main" id="{2513A859-BA46-4F6A-B98B-43C1197C523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22" name="Text Box 1">
          <a:extLst>
            <a:ext uri="{FF2B5EF4-FFF2-40B4-BE49-F238E27FC236}">
              <a16:creationId xmlns:a16="http://schemas.microsoft.com/office/drawing/2014/main" id="{6612658E-FD51-467D-BA1D-DEFDB55797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23" name="Text Box 1">
          <a:extLst>
            <a:ext uri="{FF2B5EF4-FFF2-40B4-BE49-F238E27FC236}">
              <a16:creationId xmlns:a16="http://schemas.microsoft.com/office/drawing/2014/main" id="{8A47190A-A99F-4C32-9033-A87F59048A1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24" name="Text Box 1">
          <a:extLst>
            <a:ext uri="{FF2B5EF4-FFF2-40B4-BE49-F238E27FC236}">
              <a16:creationId xmlns:a16="http://schemas.microsoft.com/office/drawing/2014/main" id="{9FA2FCB4-9D13-4F3E-BB59-A8D815A9778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25" name="Text Box 1">
          <a:extLst>
            <a:ext uri="{FF2B5EF4-FFF2-40B4-BE49-F238E27FC236}">
              <a16:creationId xmlns:a16="http://schemas.microsoft.com/office/drawing/2014/main" id="{9FC4B411-F09E-4DB4-A67B-5557F68924F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26" name="Text Box 1">
          <a:extLst>
            <a:ext uri="{FF2B5EF4-FFF2-40B4-BE49-F238E27FC236}">
              <a16:creationId xmlns:a16="http://schemas.microsoft.com/office/drawing/2014/main" id="{3CD09BBF-0F1B-4F76-B91E-08D0FE0B02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27" name="Text Box 1">
          <a:extLst>
            <a:ext uri="{FF2B5EF4-FFF2-40B4-BE49-F238E27FC236}">
              <a16:creationId xmlns:a16="http://schemas.microsoft.com/office/drawing/2014/main" id="{29B137BF-67F1-43E3-83F7-0C95DCC75A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28" name="Text Box 1">
          <a:extLst>
            <a:ext uri="{FF2B5EF4-FFF2-40B4-BE49-F238E27FC236}">
              <a16:creationId xmlns:a16="http://schemas.microsoft.com/office/drawing/2014/main" id="{9C4FACF7-6049-4868-A3AB-BFD38B5EC7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29" name="Text Box 1">
          <a:extLst>
            <a:ext uri="{FF2B5EF4-FFF2-40B4-BE49-F238E27FC236}">
              <a16:creationId xmlns:a16="http://schemas.microsoft.com/office/drawing/2014/main" id="{18A0D767-2FC1-4E46-AD26-4223240D517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30" name="Text Box 1">
          <a:extLst>
            <a:ext uri="{FF2B5EF4-FFF2-40B4-BE49-F238E27FC236}">
              <a16:creationId xmlns:a16="http://schemas.microsoft.com/office/drawing/2014/main" id="{FC4D0F62-87B9-43DC-A6ED-5812C2FA26F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31" name="Text Box 1">
          <a:extLst>
            <a:ext uri="{FF2B5EF4-FFF2-40B4-BE49-F238E27FC236}">
              <a16:creationId xmlns:a16="http://schemas.microsoft.com/office/drawing/2014/main" id="{811FF96E-8BF9-41EE-AB71-715EA60E80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32" name="Text Box 1">
          <a:extLst>
            <a:ext uri="{FF2B5EF4-FFF2-40B4-BE49-F238E27FC236}">
              <a16:creationId xmlns:a16="http://schemas.microsoft.com/office/drawing/2014/main" id="{EE150E7A-8CF2-41F3-B3A6-398B392C47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33" name="Text Box 1">
          <a:extLst>
            <a:ext uri="{FF2B5EF4-FFF2-40B4-BE49-F238E27FC236}">
              <a16:creationId xmlns:a16="http://schemas.microsoft.com/office/drawing/2014/main" id="{35117AAC-09EF-4773-BC5D-3D8718B601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34" name="Text Box 1">
          <a:extLst>
            <a:ext uri="{FF2B5EF4-FFF2-40B4-BE49-F238E27FC236}">
              <a16:creationId xmlns:a16="http://schemas.microsoft.com/office/drawing/2014/main" id="{AB2325F5-3928-4CFF-B365-98E205327BA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35" name="Text Box 1">
          <a:extLst>
            <a:ext uri="{FF2B5EF4-FFF2-40B4-BE49-F238E27FC236}">
              <a16:creationId xmlns:a16="http://schemas.microsoft.com/office/drawing/2014/main" id="{3C544864-3091-4C18-A19C-E8BB92B842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36" name="Text Box 1">
          <a:extLst>
            <a:ext uri="{FF2B5EF4-FFF2-40B4-BE49-F238E27FC236}">
              <a16:creationId xmlns:a16="http://schemas.microsoft.com/office/drawing/2014/main" id="{98E715B3-1CAC-4EE3-8C40-5AEE86EFC77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37" name="Text Box 1">
          <a:extLst>
            <a:ext uri="{FF2B5EF4-FFF2-40B4-BE49-F238E27FC236}">
              <a16:creationId xmlns:a16="http://schemas.microsoft.com/office/drawing/2014/main" id="{D8E98563-40AF-42C8-819B-1D457D72A7F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38" name="Text Box 1">
          <a:extLst>
            <a:ext uri="{FF2B5EF4-FFF2-40B4-BE49-F238E27FC236}">
              <a16:creationId xmlns:a16="http://schemas.microsoft.com/office/drawing/2014/main" id="{0383F3D8-BDBB-40F2-B659-D3BB149052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39" name="Text Box 1">
          <a:extLst>
            <a:ext uri="{FF2B5EF4-FFF2-40B4-BE49-F238E27FC236}">
              <a16:creationId xmlns:a16="http://schemas.microsoft.com/office/drawing/2014/main" id="{3C67879F-89CE-4859-A76A-33ECA1C212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40" name="Text Box 1">
          <a:extLst>
            <a:ext uri="{FF2B5EF4-FFF2-40B4-BE49-F238E27FC236}">
              <a16:creationId xmlns:a16="http://schemas.microsoft.com/office/drawing/2014/main" id="{5A4A9311-ECCC-429D-9C51-F293D899D96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41" name="Text Box 1">
          <a:extLst>
            <a:ext uri="{FF2B5EF4-FFF2-40B4-BE49-F238E27FC236}">
              <a16:creationId xmlns:a16="http://schemas.microsoft.com/office/drawing/2014/main" id="{1017226F-ED5D-435A-8290-5B60CD6864E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42" name="Text Box 1">
          <a:extLst>
            <a:ext uri="{FF2B5EF4-FFF2-40B4-BE49-F238E27FC236}">
              <a16:creationId xmlns:a16="http://schemas.microsoft.com/office/drawing/2014/main" id="{335C31E2-B61E-46A0-B40E-4E292AA1828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43" name="Text Box 1">
          <a:extLst>
            <a:ext uri="{FF2B5EF4-FFF2-40B4-BE49-F238E27FC236}">
              <a16:creationId xmlns:a16="http://schemas.microsoft.com/office/drawing/2014/main" id="{B1FD57CB-0D2E-40FA-9050-7DF90961B86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44" name="Text Box 1">
          <a:extLst>
            <a:ext uri="{FF2B5EF4-FFF2-40B4-BE49-F238E27FC236}">
              <a16:creationId xmlns:a16="http://schemas.microsoft.com/office/drawing/2014/main" id="{DDEC8312-0CEA-4427-AA7E-7B32F64B8DC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45" name="Text Box 1">
          <a:extLst>
            <a:ext uri="{FF2B5EF4-FFF2-40B4-BE49-F238E27FC236}">
              <a16:creationId xmlns:a16="http://schemas.microsoft.com/office/drawing/2014/main" id="{59CA268D-4755-4055-B902-18C594FCF1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46" name="Text Box 1">
          <a:extLst>
            <a:ext uri="{FF2B5EF4-FFF2-40B4-BE49-F238E27FC236}">
              <a16:creationId xmlns:a16="http://schemas.microsoft.com/office/drawing/2014/main" id="{B567B5BA-56E0-435C-BE4D-0632003FBB1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47" name="Text Box 1">
          <a:extLst>
            <a:ext uri="{FF2B5EF4-FFF2-40B4-BE49-F238E27FC236}">
              <a16:creationId xmlns:a16="http://schemas.microsoft.com/office/drawing/2014/main" id="{82512B54-F94F-441D-BD2C-0F6F99176AA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48" name="Text Box 1">
          <a:extLst>
            <a:ext uri="{FF2B5EF4-FFF2-40B4-BE49-F238E27FC236}">
              <a16:creationId xmlns:a16="http://schemas.microsoft.com/office/drawing/2014/main" id="{0DDD6C9C-C477-4591-B324-57769381534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49" name="Text Box 1">
          <a:extLst>
            <a:ext uri="{FF2B5EF4-FFF2-40B4-BE49-F238E27FC236}">
              <a16:creationId xmlns:a16="http://schemas.microsoft.com/office/drawing/2014/main" id="{F06E6DD2-4B01-4529-8AE0-817AD3E8C1A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0" name="Text Box 1">
          <a:extLst>
            <a:ext uri="{FF2B5EF4-FFF2-40B4-BE49-F238E27FC236}">
              <a16:creationId xmlns:a16="http://schemas.microsoft.com/office/drawing/2014/main" id="{CBAE0114-1DE0-4F88-A29A-5C41751DFA8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1" name="Text Box 1">
          <a:extLst>
            <a:ext uri="{FF2B5EF4-FFF2-40B4-BE49-F238E27FC236}">
              <a16:creationId xmlns:a16="http://schemas.microsoft.com/office/drawing/2014/main" id="{39FA68D1-D2BB-435E-B38F-CB395681F7D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2" name="Text Box 1">
          <a:extLst>
            <a:ext uri="{FF2B5EF4-FFF2-40B4-BE49-F238E27FC236}">
              <a16:creationId xmlns:a16="http://schemas.microsoft.com/office/drawing/2014/main" id="{A794238D-DAD8-4FEE-B257-E9FBE33FD70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3" name="Text Box 1">
          <a:extLst>
            <a:ext uri="{FF2B5EF4-FFF2-40B4-BE49-F238E27FC236}">
              <a16:creationId xmlns:a16="http://schemas.microsoft.com/office/drawing/2014/main" id="{90F3BF6A-CE0F-4FAA-BB9B-FBE03FADDCC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54" name="Text Box 1">
          <a:extLst>
            <a:ext uri="{FF2B5EF4-FFF2-40B4-BE49-F238E27FC236}">
              <a16:creationId xmlns:a16="http://schemas.microsoft.com/office/drawing/2014/main" id="{98D6E40D-F43F-4E0B-B0E5-351F58F6D78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55" name="Text Box 1">
          <a:extLst>
            <a:ext uri="{FF2B5EF4-FFF2-40B4-BE49-F238E27FC236}">
              <a16:creationId xmlns:a16="http://schemas.microsoft.com/office/drawing/2014/main" id="{91EA2079-268B-4D11-9EDE-A591A15075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356" name="Text Box 1">
          <a:extLst>
            <a:ext uri="{FF2B5EF4-FFF2-40B4-BE49-F238E27FC236}">
              <a16:creationId xmlns:a16="http://schemas.microsoft.com/office/drawing/2014/main" id="{196D874F-7A06-4C9E-86E0-F00D3801322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57" name="Text Box 1">
          <a:extLst>
            <a:ext uri="{FF2B5EF4-FFF2-40B4-BE49-F238E27FC236}">
              <a16:creationId xmlns:a16="http://schemas.microsoft.com/office/drawing/2014/main" id="{F578BEB7-F632-4274-BB65-F3DB3892B4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8" name="Text Box 1">
          <a:extLst>
            <a:ext uri="{FF2B5EF4-FFF2-40B4-BE49-F238E27FC236}">
              <a16:creationId xmlns:a16="http://schemas.microsoft.com/office/drawing/2014/main" id="{6CD8E67A-FB15-4D09-8C42-B0AB9339EB5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59" name="Text Box 1">
          <a:extLst>
            <a:ext uri="{FF2B5EF4-FFF2-40B4-BE49-F238E27FC236}">
              <a16:creationId xmlns:a16="http://schemas.microsoft.com/office/drawing/2014/main" id="{EDBA0DA1-9E3B-4A34-908B-689D8A834C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60" name="Text Box 1">
          <a:extLst>
            <a:ext uri="{FF2B5EF4-FFF2-40B4-BE49-F238E27FC236}">
              <a16:creationId xmlns:a16="http://schemas.microsoft.com/office/drawing/2014/main" id="{3DE77CD6-027D-4014-B20B-78603071822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61" name="Text Box 1">
          <a:extLst>
            <a:ext uri="{FF2B5EF4-FFF2-40B4-BE49-F238E27FC236}">
              <a16:creationId xmlns:a16="http://schemas.microsoft.com/office/drawing/2014/main" id="{6AD46783-D8EF-4DEE-9C37-B62FFCFEC16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62" name="Text Box 1">
          <a:extLst>
            <a:ext uri="{FF2B5EF4-FFF2-40B4-BE49-F238E27FC236}">
              <a16:creationId xmlns:a16="http://schemas.microsoft.com/office/drawing/2014/main" id="{1408699E-7FC7-4AD6-8324-0C3B271D85A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63" name="Text Box 1">
          <a:extLst>
            <a:ext uri="{FF2B5EF4-FFF2-40B4-BE49-F238E27FC236}">
              <a16:creationId xmlns:a16="http://schemas.microsoft.com/office/drawing/2014/main" id="{D31307AB-4567-4A12-9D2D-91A3347948F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64" name="Text Box 1">
          <a:extLst>
            <a:ext uri="{FF2B5EF4-FFF2-40B4-BE49-F238E27FC236}">
              <a16:creationId xmlns:a16="http://schemas.microsoft.com/office/drawing/2014/main" id="{56E8776F-428A-4E7C-8BA6-7800499F97C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65" name="Text Box 1">
          <a:extLst>
            <a:ext uri="{FF2B5EF4-FFF2-40B4-BE49-F238E27FC236}">
              <a16:creationId xmlns:a16="http://schemas.microsoft.com/office/drawing/2014/main" id="{49C1996B-391C-42B9-ACE4-F335F1DCF0A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66" name="Text Box 1">
          <a:extLst>
            <a:ext uri="{FF2B5EF4-FFF2-40B4-BE49-F238E27FC236}">
              <a16:creationId xmlns:a16="http://schemas.microsoft.com/office/drawing/2014/main" id="{FD437CAB-166B-4842-966D-87690B7E12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67" name="Text Box 1">
          <a:extLst>
            <a:ext uri="{FF2B5EF4-FFF2-40B4-BE49-F238E27FC236}">
              <a16:creationId xmlns:a16="http://schemas.microsoft.com/office/drawing/2014/main" id="{ABA6C354-49BC-4A6D-BD68-BFD36301AF2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68" name="Text Box 1">
          <a:extLst>
            <a:ext uri="{FF2B5EF4-FFF2-40B4-BE49-F238E27FC236}">
              <a16:creationId xmlns:a16="http://schemas.microsoft.com/office/drawing/2014/main" id="{FC639423-0667-4FF6-8F5A-D21A397286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69" name="Text Box 1">
          <a:extLst>
            <a:ext uri="{FF2B5EF4-FFF2-40B4-BE49-F238E27FC236}">
              <a16:creationId xmlns:a16="http://schemas.microsoft.com/office/drawing/2014/main" id="{E09DDA74-D8BA-43E2-B10B-6B3DFED337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70" name="Text Box 1">
          <a:extLst>
            <a:ext uri="{FF2B5EF4-FFF2-40B4-BE49-F238E27FC236}">
              <a16:creationId xmlns:a16="http://schemas.microsoft.com/office/drawing/2014/main" id="{01A62FD9-8B6B-43FA-90D1-24039085FF3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71" name="Text Box 1">
          <a:extLst>
            <a:ext uri="{FF2B5EF4-FFF2-40B4-BE49-F238E27FC236}">
              <a16:creationId xmlns:a16="http://schemas.microsoft.com/office/drawing/2014/main" id="{5B1A3EAB-4C32-43AA-9483-A976010BA05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72" name="Text Box 1">
          <a:extLst>
            <a:ext uri="{FF2B5EF4-FFF2-40B4-BE49-F238E27FC236}">
              <a16:creationId xmlns:a16="http://schemas.microsoft.com/office/drawing/2014/main" id="{5ADA815E-D593-4059-AEAD-9F51AC83D7B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73" name="Text Box 1">
          <a:extLst>
            <a:ext uri="{FF2B5EF4-FFF2-40B4-BE49-F238E27FC236}">
              <a16:creationId xmlns:a16="http://schemas.microsoft.com/office/drawing/2014/main" id="{3F448152-2D4A-45F9-9ADB-F0C1F64AA9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74" name="Text Box 1">
          <a:extLst>
            <a:ext uri="{FF2B5EF4-FFF2-40B4-BE49-F238E27FC236}">
              <a16:creationId xmlns:a16="http://schemas.microsoft.com/office/drawing/2014/main" id="{1F73B3BA-0A07-4DEA-B7CF-E3EC8860915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75" name="Text Box 1">
          <a:extLst>
            <a:ext uri="{FF2B5EF4-FFF2-40B4-BE49-F238E27FC236}">
              <a16:creationId xmlns:a16="http://schemas.microsoft.com/office/drawing/2014/main" id="{7E8550A0-6FF2-4A5D-9F82-4A777326794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76" name="Text Box 1">
          <a:extLst>
            <a:ext uri="{FF2B5EF4-FFF2-40B4-BE49-F238E27FC236}">
              <a16:creationId xmlns:a16="http://schemas.microsoft.com/office/drawing/2014/main" id="{6F01A22E-9660-449F-9DBA-7D66D6C50B0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77" name="Text Box 1">
          <a:extLst>
            <a:ext uri="{FF2B5EF4-FFF2-40B4-BE49-F238E27FC236}">
              <a16:creationId xmlns:a16="http://schemas.microsoft.com/office/drawing/2014/main" id="{13930C91-4193-4AC3-9CDC-7A04BF3A26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78" name="Text Box 1">
          <a:extLst>
            <a:ext uri="{FF2B5EF4-FFF2-40B4-BE49-F238E27FC236}">
              <a16:creationId xmlns:a16="http://schemas.microsoft.com/office/drawing/2014/main" id="{C2F71617-6459-4C24-8AEB-028C6DA9A01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79" name="Text Box 1">
          <a:extLst>
            <a:ext uri="{FF2B5EF4-FFF2-40B4-BE49-F238E27FC236}">
              <a16:creationId xmlns:a16="http://schemas.microsoft.com/office/drawing/2014/main" id="{7F3F7390-AAA0-48E6-B6B6-B7D7B61DF34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80" name="Text Box 1">
          <a:extLst>
            <a:ext uri="{FF2B5EF4-FFF2-40B4-BE49-F238E27FC236}">
              <a16:creationId xmlns:a16="http://schemas.microsoft.com/office/drawing/2014/main" id="{ECE36F3A-EFA3-4136-8B5E-0E231D0596C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81" name="Text Box 1">
          <a:extLst>
            <a:ext uri="{FF2B5EF4-FFF2-40B4-BE49-F238E27FC236}">
              <a16:creationId xmlns:a16="http://schemas.microsoft.com/office/drawing/2014/main" id="{103F7877-0474-435C-BC76-3A5ADD6EF5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82" name="Text Box 1">
          <a:extLst>
            <a:ext uri="{FF2B5EF4-FFF2-40B4-BE49-F238E27FC236}">
              <a16:creationId xmlns:a16="http://schemas.microsoft.com/office/drawing/2014/main" id="{F895435F-90ED-4219-8FEB-554E2363AA4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83" name="Text Box 1">
          <a:extLst>
            <a:ext uri="{FF2B5EF4-FFF2-40B4-BE49-F238E27FC236}">
              <a16:creationId xmlns:a16="http://schemas.microsoft.com/office/drawing/2014/main" id="{4A509902-BA0F-4CCF-A302-85BD22D0776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84" name="Text Box 1">
          <a:extLst>
            <a:ext uri="{FF2B5EF4-FFF2-40B4-BE49-F238E27FC236}">
              <a16:creationId xmlns:a16="http://schemas.microsoft.com/office/drawing/2014/main" id="{995D962B-25F4-4599-8AA0-958EA8CE3E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85" name="Text Box 1">
          <a:extLst>
            <a:ext uri="{FF2B5EF4-FFF2-40B4-BE49-F238E27FC236}">
              <a16:creationId xmlns:a16="http://schemas.microsoft.com/office/drawing/2014/main" id="{6AA9276A-8E85-4CBF-862C-C8DB57D3982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86" name="Text Box 1">
          <a:extLst>
            <a:ext uri="{FF2B5EF4-FFF2-40B4-BE49-F238E27FC236}">
              <a16:creationId xmlns:a16="http://schemas.microsoft.com/office/drawing/2014/main" id="{0629BCEA-2BD0-4738-8A28-12B3565E01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87" name="Text Box 1">
          <a:extLst>
            <a:ext uri="{FF2B5EF4-FFF2-40B4-BE49-F238E27FC236}">
              <a16:creationId xmlns:a16="http://schemas.microsoft.com/office/drawing/2014/main" id="{7280FBDF-D6DA-4A54-9553-FF5AEAB1285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88" name="Text Box 1">
          <a:extLst>
            <a:ext uri="{FF2B5EF4-FFF2-40B4-BE49-F238E27FC236}">
              <a16:creationId xmlns:a16="http://schemas.microsoft.com/office/drawing/2014/main" id="{D1993D88-97B4-484F-81CA-B11774BCF5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89" name="Text Box 1">
          <a:extLst>
            <a:ext uri="{FF2B5EF4-FFF2-40B4-BE49-F238E27FC236}">
              <a16:creationId xmlns:a16="http://schemas.microsoft.com/office/drawing/2014/main" id="{B93109E5-27CE-4BA1-9933-97A8A4F9042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0" name="Text Box 1">
          <a:extLst>
            <a:ext uri="{FF2B5EF4-FFF2-40B4-BE49-F238E27FC236}">
              <a16:creationId xmlns:a16="http://schemas.microsoft.com/office/drawing/2014/main" id="{0024379D-7C8D-4A53-9032-E9377B29699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1" name="Text Box 1">
          <a:extLst>
            <a:ext uri="{FF2B5EF4-FFF2-40B4-BE49-F238E27FC236}">
              <a16:creationId xmlns:a16="http://schemas.microsoft.com/office/drawing/2014/main" id="{0E3D7BD2-0249-4EFD-90B7-41CD8E21464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2" name="Text Box 1">
          <a:extLst>
            <a:ext uri="{FF2B5EF4-FFF2-40B4-BE49-F238E27FC236}">
              <a16:creationId xmlns:a16="http://schemas.microsoft.com/office/drawing/2014/main" id="{37410EC5-2005-484C-B4E1-28ED2E8725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3" name="Text Box 1">
          <a:extLst>
            <a:ext uri="{FF2B5EF4-FFF2-40B4-BE49-F238E27FC236}">
              <a16:creationId xmlns:a16="http://schemas.microsoft.com/office/drawing/2014/main" id="{CEF473E3-CDD9-4F65-B44F-F501A3B874D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94" name="Text Box 1">
          <a:extLst>
            <a:ext uri="{FF2B5EF4-FFF2-40B4-BE49-F238E27FC236}">
              <a16:creationId xmlns:a16="http://schemas.microsoft.com/office/drawing/2014/main" id="{AC0FD4F3-17AB-44BD-AE76-828A3786D10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95" name="Text Box 1">
          <a:extLst>
            <a:ext uri="{FF2B5EF4-FFF2-40B4-BE49-F238E27FC236}">
              <a16:creationId xmlns:a16="http://schemas.microsoft.com/office/drawing/2014/main" id="{BFBDFBBA-FA00-46FE-AB7E-DF2A59F6A81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396" name="Text Box 1">
          <a:extLst>
            <a:ext uri="{FF2B5EF4-FFF2-40B4-BE49-F238E27FC236}">
              <a16:creationId xmlns:a16="http://schemas.microsoft.com/office/drawing/2014/main" id="{046D2453-636B-43C1-8EE5-6CFA60131AA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397" name="Text Box 1">
          <a:extLst>
            <a:ext uri="{FF2B5EF4-FFF2-40B4-BE49-F238E27FC236}">
              <a16:creationId xmlns:a16="http://schemas.microsoft.com/office/drawing/2014/main" id="{7CBCEC48-155D-4D63-9BA0-68F7B564DBF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8" name="Text Box 1">
          <a:extLst>
            <a:ext uri="{FF2B5EF4-FFF2-40B4-BE49-F238E27FC236}">
              <a16:creationId xmlns:a16="http://schemas.microsoft.com/office/drawing/2014/main" id="{E14FC5AF-F6AC-4BF2-9E87-E3DAE20DF81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399" name="Text Box 1">
          <a:extLst>
            <a:ext uri="{FF2B5EF4-FFF2-40B4-BE49-F238E27FC236}">
              <a16:creationId xmlns:a16="http://schemas.microsoft.com/office/drawing/2014/main" id="{CE0D9713-9CF3-4A6C-824C-19D1D85B3D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00" name="Text Box 1">
          <a:extLst>
            <a:ext uri="{FF2B5EF4-FFF2-40B4-BE49-F238E27FC236}">
              <a16:creationId xmlns:a16="http://schemas.microsoft.com/office/drawing/2014/main" id="{D101BDBB-BE23-45CE-AC4E-36E04FC5798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01" name="Text Box 1">
          <a:extLst>
            <a:ext uri="{FF2B5EF4-FFF2-40B4-BE49-F238E27FC236}">
              <a16:creationId xmlns:a16="http://schemas.microsoft.com/office/drawing/2014/main" id="{7FAAB68C-FFEF-44FB-901A-C5FD8FD0C9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02" name="Text Box 1">
          <a:extLst>
            <a:ext uri="{FF2B5EF4-FFF2-40B4-BE49-F238E27FC236}">
              <a16:creationId xmlns:a16="http://schemas.microsoft.com/office/drawing/2014/main" id="{1FA1130C-35C0-4087-8004-9587F21C37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03" name="Text Box 1">
          <a:extLst>
            <a:ext uri="{FF2B5EF4-FFF2-40B4-BE49-F238E27FC236}">
              <a16:creationId xmlns:a16="http://schemas.microsoft.com/office/drawing/2014/main" id="{70495143-2F58-4EDC-8B06-D0A781728C1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04" name="Text Box 1">
          <a:extLst>
            <a:ext uri="{FF2B5EF4-FFF2-40B4-BE49-F238E27FC236}">
              <a16:creationId xmlns:a16="http://schemas.microsoft.com/office/drawing/2014/main" id="{1E317E75-F777-4A5D-BE7C-0EDF42E54EC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05" name="Text Box 1">
          <a:extLst>
            <a:ext uri="{FF2B5EF4-FFF2-40B4-BE49-F238E27FC236}">
              <a16:creationId xmlns:a16="http://schemas.microsoft.com/office/drawing/2014/main" id="{596FF6DB-8147-4C3F-962F-636CD50DA6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06" name="Text Box 1">
          <a:extLst>
            <a:ext uri="{FF2B5EF4-FFF2-40B4-BE49-F238E27FC236}">
              <a16:creationId xmlns:a16="http://schemas.microsoft.com/office/drawing/2014/main" id="{30703986-2A15-4CA4-BD47-3A1B10A4CA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07" name="Text Box 1">
          <a:extLst>
            <a:ext uri="{FF2B5EF4-FFF2-40B4-BE49-F238E27FC236}">
              <a16:creationId xmlns:a16="http://schemas.microsoft.com/office/drawing/2014/main" id="{21AA00E2-D518-4947-8495-9B5B3E87BDF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08" name="Text Box 1">
          <a:extLst>
            <a:ext uri="{FF2B5EF4-FFF2-40B4-BE49-F238E27FC236}">
              <a16:creationId xmlns:a16="http://schemas.microsoft.com/office/drawing/2014/main" id="{932A4A5E-06A3-4C1D-A88F-2FCE2DD71E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09" name="Text Box 1">
          <a:extLst>
            <a:ext uri="{FF2B5EF4-FFF2-40B4-BE49-F238E27FC236}">
              <a16:creationId xmlns:a16="http://schemas.microsoft.com/office/drawing/2014/main" id="{8A3EF2AC-8D2A-41C9-9CEF-B78CE32F092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10" name="Text Box 1">
          <a:extLst>
            <a:ext uri="{FF2B5EF4-FFF2-40B4-BE49-F238E27FC236}">
              <a16:creationId xmlns:a16="http://schemas.microsoft.com/office/drawing/2014/main" id="{48213B68-9610-469D-8AB2-5B05017D9A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11" name="Text Box 1">
          <a:extLst>
            <a:ext uri="{FF2B5EF4-FFF2-40B4-BE49-F238E27FC236}">
              <a16:creationId xmlns:a16="http://schemas.microsoft.com/office/drawing/2014/main" id="{6E5E412D-A78F-4C93-AAF6-8AB6771AEAA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12" name="Text Box 1">
          <a:extLst>
            <a:ext uri="{FF2B5EF4-FFF2-40B4-BE49-F238E27FC236}">
              <a16:creationId xmlns:a16="http://schemas.microsoft.com/office/drawing/2014/main" id="{036D8620-4BF7-4C33-B512-4A6A62BB7F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13" name="Text Box 1">
          <a:extLst>
            <a:ext uri="{FF2B5EF4-FFF2-40B4-BE49-F238E27FC236}">
              <a16:creationId xmlns:a16="http://schemas.microsoft.com/office/drawing/2014/main" id="{E3C304DE-90D2-40D1-9CB8-8795984BC27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14" name="Text Box 1">
          <a:extLst>
            <a:ext uri="{FF2B5EF4-FFF2-40B4-BE49-F238E27FC236}">
              <a16:creationId xmlns:a16="http://schemas.microsoft.com/office/drawing/2014/main" id="{E3CFFE8C-B832-4B98-9832-C5424C94303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15" name="Text Box 1">
          <a:extLst>
            <a:ext uri="{FF2B5EF4-FFF2-40B4-BE49-F238E27FC236}">
              <a16:creationId xmlns:a16="http://schemas.microsoft.com/office/drawing/2014/main" id="{04F25806-522E-4893-BE76-B8FB30ED6F3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16" name="Text Box 1">
          <a:extLst>
            <a:ext uri="{FF2B5EF4-FFF2-40B4-BE49-F238E27FC236}">
              <a16:creationId xmlns:a16="http://schemas.microsoft.com/office/drawing/2014/main" id="{9D63C48F-0ED3-4DB3-A397-15E41E6A303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17" name="Text Box 1">
          <a:extLst>
            <a:ext uri="{FF2B5EF4-FFF2-40B4-BE49-F238E27FC236}">
              <a16:creationId xmlns:a16="http://schemas.microsoft.com/office/drawing/2014/main" id="{18706ACD-8FFC-4E28-977E-9778572A655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18" name="Text Box 1">
          <a:extLst>
            <a:ext uri="{FF2B5EF4-FFF2-40B4-BE49-F238E27FC236}">
              <a16:creationId xmlns:a16="http://schemas.microsoft.com/office/drawing/2014/main" id="{CE722610-CC5F-42CF-B48A-941B49BF298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19" name="Text Box 1">
          <a:extLst>
            <a:ext uri="{FF2B5EF4-FFF2-40B4-BE49-F238E27FC236}">
              <a16:creationId xmlns:a16="http://schemas.microsoft.com/office/drawing/2014/main" id="{80A53760-7A7D-4CD6-97FD-62F1CA548FC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20" name="Text Box 1">
          <a:extLst>
            <a:ext uri="{FF2B5EF4-FFF2-40B4-BE49-F238E27FC236}">
              <a16:creationId xmlns:a16="http://schemas.microsoft.com/office/drawing/2014/main" id="{6B1E8F94-37A0-4F89-B252-3CCB6DB6310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21" name="Text Box 1">
          <a:extLst>
            <a:ext uri="{FF2B5EF4-FFF2-40B4-BE49-F238E27FC236}">
              <a16:creationId xmlns:a16="http://schemas.microsoft.com/office/drawing/2014/main" id="{FA9E7995-9912-4231-8FC8-93A4CA0D9C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22" name="Text Box 1">
          <a:extLst>
            <a:ext uri="{FF2B5EF4-FFF2-40B4-BE49-F238E27FC236}">
              <a16:creationId xmlns:a16="http://schemas.microsoft.com/office/drawing/2014/main" id="{F63DCEC7-BA2D-44A2-BF5B-F0D47407F4E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23" name="Text Box 1">
          <a:extLst>
            <a:ext uri="{FF2B5EF4-FFF2-40B4-BE49-F238E27FC236}">
              <a16:creationId xmlns:a16="http://schemas.microsoft.com/office/drawing/2014/main" id="{E06B3823-3DA3-4E1C-9097-6CE04478A8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24" name="Text Box 1">
          <a:extLst>
            <a:ext uri="{FF2B5EF4-FFF2-40B4-BE49-F238E27FC236}">
              <a16:creationId xmlns:a16="http://schemas.microsoft.com/office/drawing/2014/main" id="{03967A3C-2B4C-4AFF-B1D5-3B2142CF11F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25" name="Text Box 1">
          <a:extLst>
            <a:ext uri="{FF2B5EF4-FFF2-40B4-BE49-F238E27FC236}">
              <a16:creationId xmlns:a16="http://schemas.microsoft.com/office/drawing/2014/main" id="{F5691186-647C-4B8E-BA6E-A6636A4D076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26" name="Text Box 1">
          <a:extLst>
            <a:ext uri="{FF2B5EF4-FFF2-40B4-BE49-F238E27FC236}">
              <a16:creationId xmlns:a16="http://schemas.microsoft.com/office/drawing/2014/main" id="{C754ADDA-EC4D-4873-B519-E62E4EA5B1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27" name="Text Box 1">
          <a:extLst>
            <a:ext uri="{FF2B5EF4-FFF2-40B4-BE49-F238E27FC236}">
              <a16:creationId xmlns:a16="http://schemas.microsoft.com/office/drawing/2014/main" id="{4DB56900-D589-4840-86E5-428FFA1348B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28" name="Text Box 1">
          <a:extLst>
            <a:ext uri="{FF2B5EF4-FFF2-40B4-BE49-F238E27FC236}">
              <a16:creationId xmlns:a16="http://schemas.microsoft.com/office/drawing/2014/main" id="{783E56EC-F696-402C-A2A5-BA9688F86F0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29" name="Text Box 1">
          <a:extLst>
            <a:ext uri="{FF2B5EF4-FFF2-40B4-BE49-F238E27FC236}">
              <a16:creationId xmlns:a16="http://schemas.microsoft.com/office/drawing/2014/main" id="{3687572A-E427-4663-9BB6-3AF51E607BA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30" name="Text Box 1">
          <a:extLst>
            <a:ext uri="{FF2B5EF4-FFF2-40B4-BE49-F238E27FC236}">
              <a16:creationId xmlns:a16="http://schemas.microsoft.com/office/drawing/2014/main" id="{250208F2-5046-4FF7-8D7A-FE07941252A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31" name="Text Box 1">
          <a:extLst>
            <a:ext uri="{FF2B5EF4-FFF2-40B4-BE49-F238E27FC236}">
              <a16:creationId xmlns:a16="http://schemas.microsoft.com/office/drawing/2014/main" id="{FAC4B866-98ED-4556-A659-BC2783335C3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32" name="Text Box 1">
          <a:extLst>
            <a:ext uri="{FF2B5EF4-FFF2-40B4-BE49-F238E27FC236}">
              <a16:creationId xmlns:a16="http://schemas.microsoft.com/office/drawing/2014/main" id="{6A3085B6-0FB8-417A-B246-F07AB9A60CA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433" name="Text Box 1">
          <a:extLst>
            <a:ext uri="{FF2B5EF4-FFF2-40B4-BE49-F238E27FC236}">
              <a16:creationId xmlns:a16="http://schemas.microsoft.com/office/drawing/2014/main" id="{42455DE2-20CC-4A4A-859E-FEF44432AC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34" name="Text Box 1">
          <a:extLst>
            <a:ext uri="{FF2B5EF4-FFF2-40B4-BE49-F238E27FC236}">
              <a16:creationId xmlns:a16="http://schemas.microsoft.com/office/drawing/2014/main" id="{410F3791-6E31-4278-BBB2-3D112419095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35" name="Text Box 1">
          <a:extLst>
            <a:ext uri="{FF2B5EF4-FFF2-40B4-BE49-F238E27FC236}">
              <a16:creationId xmlns:a16="http://schemas.microsoft.com/office/drawing/2014/main" id="{0EA9563C-5D0A-42ED-BC5D-019AA17303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36" name="Text Box 1">
          <a:extLst>
            <a:ext uri="{FF2B5EF4-FFF2-40B4-BE49-F238E27FC236}">
              <a16:creationId xmlns:a16="http://schemas.microsoft.com/office/drawing/2014/main" id="{655D1789-B37C-44E1-A2F7-E5E7DE46D39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37" name="Text Box 1">
          <a:extLst>
            <a:ext uri="{FF2B5EF4-FFF2-40B4-BE49-F238E27FC236}">
              <a16:creationId xmlns:a16="http://schemas.microsoft.com/office/drawing/2014/main" id="{DBC18178-4EDC-4D3C-9A8A-57BCED88E1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38" name="Text Box 1">
          <a:extLst>
            <a:ext uri="{FF2B5EF4-FFF2-40B4-BE49-F238E27FC236}">
              <a16:creationId xmlns:a16="http://schemas.microsoft.com/office/drawing/2014/main" id="{DC6FBC34-09B3-44C2-9E4F-4F80FE7CE3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39" name="Text Box 1">
          <a:extLst>
            <a:ext uri="{FF2B5EF4-FFF2-40B4-BE49-F238E27FC236}">
              <a16:creationId xmlns:a16="http://schemas.microsoft.com/office/drawing/2014/main" id="{C8B3B0C0-EB4F-4576-952D-492766C587B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40" name="Text Box 1">
          <a:extLst>
            <a:ext uri="{FF2B5EF4-FFF2-40B4-BE49-F238E27FC236}">
              <a16:creationId xmlns:a16="http://schemas.microsoft.com/office/drawing/2014/main" id="{288E49F7-AA53-4537-96EB-79A2157E1AE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41" name="Text Box 1">
          <a:extLst>
            <a:ext uri="{FF2B5EF4-FFF2-40B4-BE49-F238E27FC236}">
              <a16:creationId xmlns:a16="http://schemas.microsoft.com/office/drawing/2014/main" id="{BF0EFBE2-D94E-4CB7-9811-6E73F918123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42" name="Text Box 1">
          <a:extLst>
            <a:ext uri="{FF2B5EF4-FFF2-40B4-BE49-F238E27FC236}">
              <a16:creationId xmlns:a16="http://schemas.microsoft.com/office/drawing/2014/main" id="{B3DFE51B-51C7-4BE6-9CBD-CFD4ADBB30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43" name="Text Box 1">
          <a:extLst>
            <a:ext uri="{FF2B5EF4-FFF2-40B4-BE49-F238E27FC236}">
              <a16:creationId xmlns:a16="http://schemas.microsoft.com/office/drawing/2014/main" id="{A716833D-A586-494F-A739-ABB1A09751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44" name="Text Box 1">
          <a:extLst>
            <a:ext uri="{FF2B5EF4-FFF2-40B4-BE49-F238E27FC236}">
              <a16:creationId xmlns:a16="http://schemas.microsoft.com/office/drawing/2014/main" id="{D5FFA44A-8808-40FD-B9D1-EBC9D85BE88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45" name="Text Box 1">
          <a:extLst>
            <a:ext uri="{FF2B5EF4-FFF2-40B4-BE49-F238E27FC236}">
              <a16:creationId xmlns:a16="http://schemas.microsoft.com/office/drawing/2014/main" id="{8F5BF2E2-5891-4729-91B4-8C741F566AB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46" name="Text Box 1">
          <a:extLst>
            <a:ext uri="{FF2B5EF4-FFF2-40B4-BE49-F238E27FC236}">
              <a16:creationId xmlns:a16="http://schemas.microsoft.com/office/drawing/2014/main" id="{5F3F5A31-8FD7-4E58-BC39-E2E5AE4329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47" name="Text Box 1">
          <a:extLst>
            <a:ext uri="{FF2B5EF4-FFF2-40B4-BE49-F238E27FC236}">
              <a16:creationId xmlns:a16="http://schemas.microsoft.com/office/drawing/2014/main" id="{AEEB7276-D970-4196-A8DE-46063E50CAD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48" name="Text Box 1">
          <a:extLst>
            <a:ext uri="{FF2B5EF4-FFF2-40B4-BE49-F238E27FC236}">
              <a16:creationId xmlns:a16="http://schemas.microsoft.com/office/drawing/2014/main" id="{586B91BE-E23D-43F3-AE7A-F762183BEEA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49" name="Text Box 1">
          <a:extLst>
            <a:ext uri="{FF2B5EF4-FFF2-40B4-BE49-F238E27FC236}">
              <a16:creationId xmlns:a16="http://schemas.microsoft.com/office/drawing/2014/main" id="{AA99C0E3-111E-49FF-89B0-2208A0E535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50" name="Text Box 1">
          <a:extLst>
            <a:ext uri="{FF2B5EF4-FFF2-40B4-BE49-F238E27FC236}">
              <a16:creationId xmlns:a16="http://schemas.microsoft.com/office/drawing/2014/main" id="{702A8F81-3F33-417D-8343-FBB1B85949F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51" name="Text Box 1">
          <a:extLst>
            <a:ext uri="{FF2B5EF4-FFF2-40B4-BE49-F238E27FC236}">
              <a16:creationId xmlns:a16="http://schemas.microsoft.com/office/drawing/2014/main" id="{900F21EB-9563-401C-B77B-43B6349EF8E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52" name="Text Box 1">
          <a:extLst>
            <a:ext uri="{FF2B5EF4-FFF2-40B4-BE49-F238E27FC236}">
              <a16:creationId xmlns:a16="http://schemas.microsoft.com/office/drawing/2014/main" id="{96AC6479-E334-4EE9-BF3D-DF2B6F6C858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53" name="Text Box 1">
          <a:extLst>
            <a:ext uri="{FF2B5EF4-FFF2-40B4-BE49-F238E27FC236}">
              <a16:creationId xmlns:a16="http://schemas.microsoft.com/office/drawing/2014/main" id="{5C85B57B-0ABA-4744-8776-A9226CF76CB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54" name="Text Box 1">
          <a:extLst>
            <a:ext uri="{FF2B5EF4-FFF2-40B4-BE49-F238E27FC236}">
              <a16:creationId xmlns:a16="http://schemas.microsoft.com/office/drawing/2014/main" id="{EB093C71-FE02-4D23-B325-BD0F5CA5F59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55" name="Text Box 1">
          <a:extLst>
            <a:ext uri="{FF2B5EF4-FFF2-40B4-BE49-F238E27FC236}">
              <a16:creationId xmlns:a16="http://schemas.microsoft.com/office/drawing/2014/main" id="{909838A2-FFC1-423D-9E0C-D1B8087FB8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56" name="Text Box 1">
          <a:extLst>
            <a:ext uri="{FF2B5EF4-FFF2-40B4-BE49-F238E27FC236}">
              <a16:creationId xmlns:a16="http://schemas.microsoft.com/office/drawing/2014/main" id="{92B69D5E-A557-41E2-BED8-E22F858F407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57" name="Text Box 1">
          <a:extLst>
            <a:ext uri="{FF2B5EF4-FFF2-40B4-BE49-F238E27FC236}">
              <a16:creationId xmlns:a16="http://schemas.microsoft.com/office/drawing/2014/main" id="{43D531C9-FA92-4E72-9DC5-E43659DFEE2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58" name="Text Box 1">
          <a:extLst>
            <a:ext uri="{FF2B5EF4-FFF2-40B4-BE49-F238E27FC236}">
              <a16:creationId xmlns:a16="http://schemas.microsoft.com/office/drawing/2014/main" id="{B9BCA88C-EE84-4B1E-8CF1-5EDE1A3E591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59" name="Text Box 1">
          <a:extLst>
            <a:ext uri="{FF2B5EF4-FFF2-40B4-BE49-F238E27FC236}">
              <a16:creationId xmlns:a16="http://schemas.microsoft.com/office/drawing/2014/main" id="{63D62669-8E67-4F88-B5C7-32FAD1F658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0" name="Text Box 1">
          <a:extLst>
            <a:ext uri="{FF2B5EF4-FFF2-40B4-BE49-F238E27FC236}">
              <a16:creationId xmlns:a16="http://schemas.microsoft.com/office/drawing/2014/main" id="{41F024E5-0B2D-4CFE-AA7D-9C13A2FB342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1" name="Text Box 1">
          <a:extLst>
            <a:ext uri="{FF2B5EF4-FFF2-40B4-BE49-F238E27FC236}">
              <a16:creationId xmlns:a16="http://schemas.microsoft.com/office/drawing/2014/main" id="{08FB71C4-3306-466F-A141-D6A283C4F83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2" name="Text Box 1">
          <a:extLst>
            <a:ext uri="{FF2B5EF4-FFF2-40B4-BE49-F238E27FC236}">
              <a16:creationId xmlns:a16="http://schemas.microsoft.com/office/drawing/2014/main" id="{2CA7B3EE-8087-48B6-9223-3FA5FC312F6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3" name="Text Box 1">
          <a:extLst>
            <a:ext uri="{FF2B5EF4-FFF2-40B4-BE49-F238E27FC236}">
              <a16:creationId xmlns:a16="http://schemas.microsoft.com/office/drawing/2014/main" id="{149AEB68-4677-4848-852B-8FFB6360AFC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4" name="Text Box 1">
          <a:extLst>
            <a:ext uri="{FF2B5EF4-FFF2-40B4-BE49-F238E27FC236}">
              <a16:creationId xmlns:a16="http://schemas.microsoft.com/office/drawing/2014/main" id="{65E02C7D-AF89-4BF3-8E4E-54A22307DF3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5" name="Text Box 1">
          <a:extLst>
            <a:ext uri="{FF2B5EF4-FFF2-40B4-BE49-F238E27FC236}">
              <a16:creationId xmlns:a16="http://schemas.microsoft.com/office/drawing/2014/main" id="{5914F3A9-CBD7-4EB1-BF2B-6B58307000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6" name="Text Box 1">
          <a:extLst>
            <a:ext uri="{FF2B5EF4-FFF2-40B4-BE49-F238E27FC236}">
              <a16:creationId xmlns:a16="http://schemas.microsoft.com/office/drawing/2014/main" id="{A7A47FB5-7393-4F76-871E-1EA669C8A3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7" name="Text Box 1">
          <a:extLst>
            <a:ext uri="{FF2B5EF4-FFF2-40B4-BE49-F238E27FC236}">
              <a16:creationId xmlns:a16="http://schemas.microsoft.com/office/drawing/2014/main" id="{509BC443-507E-4E49-A3E8-D0C11D7FB6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8" name="Text Box 1">
          <a:extLst>
            <a:ext uri="{FF2B5EF4-FFF2-40B4-BE49-F238E27FC236}">
              <a16:creationId xmlns:a16="http://schemas.microsoft.com/office/drawing/2014/main" id="{8D6578C9-336B-4BF3-B13D-B4492E3580A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69" name="Text Box 1">
          <a:extLst>
            <a:ext uri="{FF2B5EF4-FFF2-40B4-BE49-F238E27FC236}">
              <a16:creationId xmlns:a16="http://schemas.microsoft.com/office/drawing/2014/main" id="{F53EE701-9CF8-42C4-8B89-55002CCA29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70" name="Text Box 1">
          <a:extLst>
            <a:ext uri="{FF2B5EF4-FFF2-40B4-BE49-F238E27FC236}">
              <a16:creationId xmlns:a16="http://schemas.microsoft.com/office/drawing/2014/main" id="{6C79EC26-F41A-409E-8BF2-0A01F4C30F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71" name="Text Box 1">
          <a:extLst>
            <a:ext uri="{FF2B5EF4-FFF2-40B4-BE49-F238E27FC236}">
              <a16:creationId xmlns:a16="http://schemas.microsoft.com/office/drawing/2014/main" id="{1125604F-BAF5-4E98-BFE6-FAB6CD6AD31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72" name="Text Box 1">
          <a:extLst>
            <a:ext uri="{FF2B5EF4-FFF2-40B4-BE49-F238E27FC236}">
              <a16:creationId xmlns:a16="http://schemas.microsoft.com/office/drawing/2014/main" id="{B36E2460-EE34-470C-AAE7-4D414558AA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473" name="Text Box 1">
          <a:extLst>
            <a:ext uri="{FF2B5EF4-FFF2-40B4-BE49-F238E27FC236}">
              <a16:creationId xmlns:a16="http://schemas.microsoft.com/office/drawing/2014/main" id="{9CE96210-690A-468D-A10A-E79006C0419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74" name="Text Box 1">
          <a:extLst>
            <a:ext uri="{FF2B5EF4-FFF2-40B4-BE49-F238E27FC236}">
              <a16:creationId xmlns:a16="http://schemas.microsoft.com/office/drawing/2014/main" id="{57078CD2-C6CF-4523-8AC0-02C51BB0D9E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75" name="Text Box 1">
          <a:extLst>
            <a:ext uri="{FF2B5EF4-FFF2-40B4-BE49-F238E27FC236}">
              <a16:creationId xmlns:a16="http://schemas.microsoft.com/office/drawing/2014/main" id="{9A6360EA-BB9C-44B3-9382-F3509856BF8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76" name="Text Box 1">
          <a:extLst>
            <a:ext uri="{FF2B5EF4-FFF2-40B4-BE49-F238E27FC236}">
              <a16:creationId xmlns:a16="http://schemas.microsoft.com/office/drawing/2014/main" id="{AFC96B30-2998-43C4-8DB4-99BC8A1FB7D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77" name="Text Box 1">
          <a:extLst>
            <a:ext uri="{FF2B5EF4-FFF2-40B4-BE49-F238E27FC236}">
              <a16:creationId xmlns:a16="http://schemas.microsoft.com/office/drawing/2014/main" id="{D3E8831E-7009-48D3-A4E5-21BDA5352B8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78" name="Text Box 1">
          <a:extLst>
            <a:ext uri="{FF2B5EF4-FFF2-40B4-BE49-F238E27FC236}">
              <a16:creationId xmlns:a16="http://schemas.microsoft.com/office/drawing/2014/main" id="{7648936E-72AD-4FFA-B969-BA92E434208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79" name="Text Box 1">
          <a:extLst>
            <a:ext uri="{FF2B5EF4-FFF2-40B4-BE49-F238E27FC236}">
              <a16:creationId xmlns:a16="http://schemas.microsoft.com/office/drawing/2014/main" id="{8EF43DC2-172C-4432-B80D-D9EF14CAA51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0" name="Text Box 1">
          <a:extLst>
            <a:ext uri="{FF2B5EF4-FFF2-40B4-BE49-F238E27FC236}">
              <a16:creationId xmlns:a16="http://schemas.microsoft.com/office/drawing/2014/main" id="{6B30D41E-17D5-4FD8-B05D-A67F63C11A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1" name="Text Box 1">
          <a:extLst>
            <a:ext uri="{FF2B5EF4-FFF2-40B4-BE49-F238E27FC236}">
              <a16:creationId xmlns:a16="http://schemas.microsoft.com/office/drawing/2014/main" id="{8729A646-0B51-4120-BC88-2B30E1A848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82" name="Text Box 1">
          <a:extLst>
            <a:ext uri="{FF2B5EF4-FFF2-40B4-BE49-F238E27FC236}">
              <a16:creationId xmlns:a16="http://schemas.microsoft.com/office/drawing/2014/main" id="{DC05A62D-BE27-4DEA-B45B-EF772B3ECC4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83" name="Text Box 1">
          <a:extLst>
            <a:ext uri="{FF2B5EF4-FFF2-40B4-BE49-F238E27FC236}">
              <a16:creationId xmlns:a16="http://schemas.microsoft.com/office/drawing/2014/main" id="{EF39755F-34BA-4390-B9F1-B5EEFE96C15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84" name="Text Box 1">
          <a:extLst>
            <a:ext uri="{FF2B5EF4-FFF2-40B4-BE49-F238E27FC236}">
              <a16:creationId xmlns:a16="http://schemas.microsoft.com/office/drawing/2014/main" id="{F9290C34-BDE9-4B0F-9C6F-B7065FC9704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85" name="Text Box 1">
          <a:extLst>
            <a:ext uri="{FF2B5EF4-FFF2-40B4-BE49-F238E27FC236}">
              <a16:creationId xmlns:a16="http://schemas.microsoft.com/office/drawing/2014/main" id="{CD22E866-3F31-4E16-87C4-0FF5150F5CF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6" name="Text Box 1">
          <a:extLst>
            <a:ext uri="{FF2B5EF4-FFF2-40B4-BE49-F238E27FC236}">
              <a16:creationId xmlns:a16="http://schemas.microsoft.com/office/drawing/2014/main" id="{517C3A4F-2DB8-4E85-AD75-9CDE5456CE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7" name="Text Box 1">
          <a:extLst>
            <a:ext uri="{FF2B5EF4-FFF2-40B4-BE49-F238E27FC236}">
              <a16:creationId xmlns:a16="http://schemas.microsoft.com/office/drawing/2014/main" id="{C9A5E388-EF3A-44F3-8181-0C4AD4024E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8" name="Text Box 1">
          <a:extLst>
            <a:ext uri="{FF2B5EF4-FFF2-40B4-BE49-F238E27FC236}">
              <a16:creationId xmlns:a16="http://schemas.microsoft.com/office/drawing/2014/main" id="{5A791AC8-A488-4028-99C1-FB4CF441024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89" name="Text Box 1">
          <a:extLst>
            <a:ext uri="{FF2B5EF4-FFF2-40B4-BE49-F238E27FC236}">
              <a16:creationId xmlns:a16="http://schemas.microsoft.com/office/drawing/2014/main" id="{79413EB1-9ED0-4374-A8A6-77E30E43EB0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90" name="Text Box 1">
          <a:extLst>
            <a:ext uri="{FF2B5EF4-FFF2-40B4-BE49-F238E27FC236}">
              <a16:creationId xmlns:a16="http://schemas.microsoft.com/office/drawing/2014/main" id="{4ADF492A-918E-4310-A4C0-CD11CDEF20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91" name="Text Box 1">
          <a:extLst>
            <a:ext uri="{FF2B5EF4-FFF2-40B4-BE49-F238E27FC236}">
              <a16:creationId xmlns:a16="http://schemas.microsoft.com/office/drawing/2014/main" id="{FEBEA28D-40F3-459B-BC0F-0D0B1E64D7F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92" name="Text Box 1">
          <a:extLst>
            <a:ext uri="{FF2B5EF4-FFF2-40B4-BE49-F238E27FC236}">
              <a16:creationId xmlns:a16="http://schemas.microsoft.com/office/drawing/2014/main" id="{EBC13FAC-DFE7-49B5-9D80-428D9BBED48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93" name="Text Box 1">
          <a:extLst>
            <a:ext uri="{FF2B5EF4-FFF2-40B4-BE49-F238E27FC236}">
              <a16:creationId xmlns:a16="http://schemas.microsoft.com/office/drawing/2014/main" id="{6075C0AE-148E-42E9-8444-288144D6CFC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94" name="Text Box 1">
          <a:extLst>
            <a:ext uri="{FF2B5EF4-FFF2-40B4-BE49-F238E27FC236}">
              <a16:creationId xmlns:a16="http://schemas.microsoft.com/office/drawing/2014/main" id="{5D2B76D9-2CAB-4CF9-85BE-763841B0022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95" name="Text Box 1">
          <a:extLst>
            <a:ext uri="{FF2B5EF4-FFF2-40B4-BE49-F238E27FC236}">
              <a16:creationId xmlns:a16="http://schemas.microsoft.com/office/drawing/2014/main" id="{CFEAA9BA-FCC9-48D8-9CEC-254F595B7A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96" name="Text Box 1">
          <a:extLst>
            <a:ext uri="{FF2B5EF4-FFF2-40B4-BE49-F238E27FC236}">
              <a16:creationId xmlns:a16="http://schemas.microsoft.com/office/drawing/2014/main" id="{9E1C1956-D7F8-4820-90CB-DB9054E78E7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497" name="Text Box 1">
          <a:extLst>
            <a:ext uri="{FF2B5EF4-FFF2-40B4-BE49-F238E27FC236}">
              <a16:creationId xmlns:a16="http://schemas.microsoft.com/office/drawing/2014/main" id="{3ECE564A-0153-4962-B07F-25139A13ED7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498" name="Text Box 1">
          <a:extLst>
            <a:ext uri="{FF2B5EF4-FFF2-40B4-BE49-F238E27FC236}">
              <a16:creationId xmlns:a16="http://schemas.microsoft.com/office/drawing/2014/main" id="{676298AA-45E2-40F0-8626-10D1BEA274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499" name="Text Box 1">
          <a:extLst>
            <a:ext uri="{FF2B5EF4-FFF2-40B4-BE49-F238E27FC236}">
              <a16:creationId xmlns:a16="http://schemas.microsoft.com/office/drawing/2014/main" id="{ECA68A2C-C166-47DF-8099-2A7F83F8437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00" name="Text Box 1">
          <a:extLst>
            <a:ext uri="{FF2B5EF4-FFF2-40B4-BE49-F238E27FC236}">
              <a16:creationId xmlns:a16="http://schemas.microsoft.com/office/drawing/2014/main" id="{4FE31CC0-58F5-4B3C-B6E0-40C1CD5806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01" name="Text Box 1">
          <a:extLst>
            <a:ext uri="{FF2B5EF4-FFF2-40B4-BE49-F238E27FC236}">
              <a16:creationId xmlns:a16="http://schemas.microsoft.com/office/drawing/2014/main" id="{71A296D0-8ACD-44C3-AF33-84DF59F4A80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02" name="Text Box 1">
          <a:extLst>
            <a:ext uri="{FF2B5EF4-FFF2-40B4-BE49-F238E27FC236}">
              <a16:creationId xmlns:a16="http://schemas.microsoft.com/office/drawing/2014/main" id="{3EDE1734-211A-4825-BB18-3B9973D60C8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03" name="Text Box 1">
          <a:extLst>
            <a:ext uri="{FF2B5EF4-FFF2-40B4-BE49-F238E27FC236}">
              <a16:creationId xmlns:a16="http://schemas.microsoft.com/office/drawing/2014/main" id="{7DF62331-A7C5-4944-AA11-2BDF36E077A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04" name="Text Box 1">
          <a:extLst>
            <a:ext uri="{FF2B5EF4-FFF2-40B4-BE49-F238E27FC236}">
              <a16:creationId xmlns:a16="http://schemas.microsoft.com/office/drawing/2014/main" id="{CEEDE026-ED6B-4C07-9C68-AA321CC8C3E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05" name="Text Box 1">
          <a:extLst>
            <a:ext uri="{FF2B5EF4-FFF2-40B4-BE49-F238E27FC236}">
              <a16:creationId xmlns:a16="http://schemas.microsoft.com/office/drawing/2014/main" id="{B8736A90-4393-45A1-B272-A5BB4494E06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06" name="Text Box 1">
          <a:extLst>
            <a:ext uri="{FF2B5EF4-FFF2-40B4-BE49-F238E27FC236}">
              <a16:creationId xmlns:a16="http://schemas.microsoft.com/office/drawing/2014/main" id="{F5FB4DB2-1BD6-4123-8D27-14528A3C453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07" name="Text Box 1">
          <a:extLst>
            <a:ext uri="{FF2B5EF4-FFF2-40B4-BE49-F238E27FC236}">
              <a16:creationId xmlns:a16="http://schemas.microsoft.com/office/drawing/2014/main" id="{7747AF8B-45A4-4DCA-BAAC-35148FA033B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08" name="Text Box 1">
          <a:extLst>
            <a:ext uri="{FF2B5EF4-FFF2-40B4-BE49-F238E27FC236}">
              <a16:creationId xmlns:a16="http://schemas.microsoft.com/office/drawing/2014/main" id="{A7B61784-8C8E-4318-8332-873C5DB5A3F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09" name="Text Box 1">
          <a:extLst>
            <a:ext uri="{FF2B5EF4-FFF2-40B4-BE49-F238E27FC236}">
              <a16:creationId xmlns:a16="http://schemas.microsoft.com/office/drawing/2014/main" id="{7C68003D-2113-4FB7-96A6-769A160C4B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0" name="Text Box 1">
          <a:extLst>
            <a:ext uri="{FF2B5EF4-FFF2-40B4-BE49-F238E27FC236}">
              <a16:creationId xmlns:a16="http://schemas.microsoft.com/office/drawing/2014/main" id="{EEE001AF-46F8-4674-96E9-DBA5747921E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1" name="Text Box 1">
          <a:extLst>
            <a:ext uri="{FF2B5EF4-FFF2-40B4-BE49-F238E27FC236}">
              <a16:creationId xmlns:a16="http://schemas.microsoft.com/office/drawing/2014/main" id="{CB29B23D-D88B-4909-8C3F-640D6F2759C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2" name="Text Box 1">
          <a:extLst>
            <a:ext uri="{FF2B5EF4-FFF2-40B4-BE49-F238E27FC236}">
              <a16:creationId xmlns:a16="http://schemas.microsoft.com/office/drawing/2014/main" id="{245A0526-09E2-40A3-B2E3-3BE71049AEF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3" name="Text Box 1">
          <a:extLst>
            <a:ext uri="{FF2B5EF4-FFF2-40B4-BE49-F238E27FC236}">
              <a16:creationId xmlns:a16="http://schemas.microsoft.com/office/drawing/2014/main" id="{515B03A5-5636-4FF8-9940-3DF32F59FF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14" name="Text Box 1">
          <a:extLst>
            <a:ext uri="{FF2B5EF4-FFF2-40B4-BE49-F238E27FC236}">
              <a16:creationId xmlns:a16="http://schemas.microsoft.com/office/drawing/2014/main" id="{E2FD0240-87EA-4BD8-9325-CA4B690E67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5" name="Text Box 1">
          <a:extLst>
            <a:ext uri="{FF2B5EF4-FFF2-40B4-BE49-F238E27FC236}">
              <a16:creationId xmlns:a16="http://schemas.microsoft.com/office/drawing/2014/main" id="{A1A05E06-7A92-4389-AF86-A69C7BBC36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16" name="Text Box 1">
          <a:extLst>
            <a:ext uri="{FF2B5EF4-FFF2-40B4-BE49-F238E27FC236}">
              <a16:creationId xmlns:a16="http://schemas.microsoft.com/office/drawing/2014/main" id="{5153B18F-805A-4D74-BCCB-187AA744D9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17" name="Text Box 1">
          <a:extLst>
            <a:ext uri="{FF2B5EF4-FFF2-40B4-BE49-F238E27FC236}">
              <a16:creationId xmlns:a16="http://schemas.microsoft.com/office/drawing/2014/main" id="{8C58B302-5798-4090-8D02-12839281FD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518" name="Text Box 1">
          <a:extLst>
            <a:ext uri="{FF2B5EF4-FFF2-40B4-BE49-F238E27FC236}">
              <a16:creationId xmlns:a16="http://schemas.microsoft.com/office/drawing/2014/main" id="{C6AC58A1-2DAF-4EC1-AAB2-A1D5B15297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519" name="Text Box 1">
          <a:extLst>
            <a:ext uri="{FF2B5EF4-FFF2-40B4-BE49-F238E27FC236}">
              <a16:creationId xmlns:a16="http://schemas.microsoft.com/office/drawing/2014/main" id="{86BD1B8B-9B90-4914-BC68-2F3102955A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520" name="Text Box 1">
          <a:extLst>
            <a:ext uri="{FF2B5EF4-FFF2-40B4-BE49-F238E27FC236}">
              <a16:creationId xmlns:a16="http://schemas.microsoft.com/office/drawing/2014/main" id="{0B55B30E-8C5B-4ABF-8AF6-C2337C906D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521" name="Text Box 1">
          <a:extLst>
            <a:ext uri="{FF2B5EF4-FFF2-40B4-BE49-F238E27FC236}">
              <a16:creationId xmlns:a16="http://schemas.microsoft.com/office/drawing/2014/main" id="{BB9A0B9C-EAF4-48D6-8388-7B61D06BBC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22" name="Text Box 1">
          <a:extLst>
            <a:ext uri="{FF2B5EF4-FFF2-40B4-BE49-F238E27FC236}">
              <a16:creationId xmlns:a16="http://schemas.microsoft.com/office/drawing/2014/main" id="{6FB4D458-22BA-429D-A92E-3E2B25F92A6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23" name="Text Box 1">
          <a:extLst>
            <a:ext uri="{FF2B5EF4-FFF2-40B4-BE49-F238E27FC236}">
              <a16:creationId xmlns:a16="http://schemas.microsoft.com/office/drawing/2014/main" id="{02D13787-6E4F-4B64-84D5-BAF741B0F6E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24" name="Text Box 1">
          <a:extLst>
            <a:ext uri="{FF2B5EF4-FFF2-40B4-BE49-F238E27FC236}">
              <a16:creationId xmlns:a16="http://schemas.microsoft.com/office/drawing/2014/main" id="{CDF0D09F-A2A8-4FDD-94B0-2257ED6FFE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25" name="Text Box 1">
          <a:extLst>
            <a:ext uri="{FF2B5EF4-FFF2-40B4-BE49-F238E27FC236}">
              <a16:creationId xmlns:a16="http://schemas.microsoft.com/office/drawing/2014/main" id="{3741542B-65A2-4B17-93F5-C9DC50F916B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26" name="Text Box 1">
          <a:extLst>
            <a:ext uri="{FF2B5EF4-FFF2-40B4-BE49-F238E27FC236}">
              <a16:creationId xmlns:a16="http://schemas.microsoft.com/office/drawing/2014/main" id="{34658EC5-B736-4971-A272-43B1D789360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27" name="Text Box 1">
          <a:extLst>
            <a:ext uri="{FF2B5EF4-FFF2-40B4-BE49-F238E27FC236}">
              <a16:creationId xmlns:a16="http://schemas.microsoft.com/office/drawing/2014/main" id="{C429C7E8-7B6E-4FCC-9EAD-6BF65AA1219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28" name="Text Box 1">
          <a:extLst>
            <a:ext uri="{FF2B5EF4-FFF2-40B4-BE49-F238E27FC236}">
              <a16:creationId xmlns:a16="http://schemas.microsoft.com/office/drawing/2014/main" id="{AF894116-C95D-4442-A9AE-513BCEB26DF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29" name="Text Box 1">
          <a:extLst>
            <a:ext uri="{FF2B5EF4-FFF2-40B4-BE49-F238E27FC236}">
              <a16:creationId xmlns:a16="http://schemas.microsoft.com/office/drawing/2014/main" id="{4F70C453-2691-4D92-87A7-D9B6C7BEAC5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30" name="Text Box 1">
          <a:extLst>
            <a:ext uri="{FF2B5EF4-FFF2-40B4-BE49-F238E27FC236}">
              <a16:creationId xmlns:a16="http://schemas.microsoft.com/office/drawing/2014/main" id="{EFFF6B21-EACF-46F5-AB79-3C9AF7077E3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31" name="Text Box 1">
          <a:extLst>
            <a:ext uri="{FF2B5EF4-FFF2-40B4-BE49-F238E27FC236}">
              <a16:creationId xmlns:a16="http://schemas.microsoft.com/office/drawing/2014/main" id="{DA350BE7-EA97-45C6-8ED6-CF34F8EB42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32" name="Text Box 1">
          <a:extLst>
            <a:ext uri="{FF2B5EF4-FFF2-40B4-BE49-F238E27FC236}">
              <a16:creationId xmlns:a16="http://schemas.microsoft.com/office/drawing/2014/main" id="{A66F648A-2ED7-4583-B18A-52CB646DEB5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33" name="Text Box 1">
          <a:extLst>
            <a:ext uri="{FF2B5EF4-FFF2-40B4-BE49-F238E27FC236}">
              <a16:creationId xmlns:a16="http://schemas.microsoft.com/office/drawing/2014/main" id="{9DC5EB33-B6FE-4D92-9D5E-A9E3BA3721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34" name="Text Box 1">
          <a:extLst>
            <a:ext uri="{FF2B5EF4-FFF2-40B4-BE49-F238E27FC236}">
              <a16:creationId xmlns:a16="http://schemas.microsoft.com/office/drawing/2014/main" id="{030AD641-8A89-4272-9B8D-A81A84C1726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35" name="Text Box 1">
          <a:extLst>
            <a:ext uri="{FF2B5EF4-FFF2-40B4-BE49-F238E27FC236}">
              <a16:creationId xmlns:a16="http://schemas.microsoft.com/office/drawing/2014/main" id="{8E101761-51C5-4200-BFC3-A4B9EC26C2A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36" name="Text Box 1">
          <a:extLst>
            <a:ext uri="{FF2B5EF4-FFF2-40B4-BE49-F238E27FC236}">
              <a16:creationId xmlns:a16="http://schemas.microsoft.com/office/drawing/2014/main" id="{6196A106-220E-4CEA-84BF-60B111D44F0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37" name="Text Box 1">
          <a:extLst>
            <a:ext uri="{FF2B5EF4-FFF2-40B4-BE49-F238E27FC236}">
              <a16:creationId xmlns:a16="http://schemas.microsoft.com/office/drawing/2014/main" id="{B31AE3BE-271F-4C56-92D6-7EFC73AC60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38" name="Text Box 1">
          <a:extLst>
            <a:ext uri="{FF2B5EF4-FFF2-40B4-BE49-F238E27FC236}">
              <a16:creationId xmlns:a16="http://schemas.microsoft.com/office/drawing/2014/main" id="{823B099B-6D43-4B75-941E-DCAEE967136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39" name="Text Box 1">
          <a:extLst>
            <a:ext uri="{FF2B5EF4-FFF2-40B4-BE49-F238E27FC236}">
              <a16:creationId xmlns:a16="http://schemas.microsoft.com/office/drawing/2014/main" id="{368DA375-5217-4C17-80EC-DBB2F537764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40" name="Text Box 1">
          <a:extLst>
            <a:ext uri="{FF2B5EF4-FFF2-40B4-BE49-F238E27FC236}">
              <a16:creationId xmlns:a16="http://schemas.microsoft.com/office/drawing/2014/main" id="{99E3EF73-19CB-4E7A-A14B-25FD80D32FA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41" name="Text Box 1">
          <a:extLst>
            <a:ext uri="{FF2B5EF4-FFF2-40B4-BE49-F238E27FC236}">
              <a16:creationId xmlns:a16="http://schemas.microsoft.com/office/drawing/2014/main" id="{32A61F92-1ECD-4FDF-A5BF-7E5EE4BC393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42" name="Text Box 1">
          <a:extLst>
            <a:ext uri="{FF2B5EF4-FFF2-40B4-BE49-F238E27FC236}">
              <a16:creationId xmlns:a16="http://schemas.microsoft.com/office/drawing/2014/main" id="{3D4BA397-EC57-4F2B-9880-EBCEFD475D7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43" name="Text Box 1">
          <a:extLst>
            <a:ext uri="{FF2B5EF4-FFF2-40B4-BE49-F238E27FC236}">
              <a16:creationId xmlns:a16="http://schemas.microsoft.com/office/drawing/2014/main" id="{60E21C97-4B13-421E-A510-026F20A74C4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44" name="Text Box 1">
          <a:extLst>
            <a:ext uri="{FF2B5EF4-FFF2-40B4-BE49-F238E27FC236}">
              <a16:creationId xmlns:a16="http://schemas.microsoft.com/office/drawing/2014/main" id="{0BEFD8B3-4C50-4A56-8F77-2D9DD056FC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45" name="Text Box 1">
          <a:extLst>
            <a:ext uri="{FF2B5EF4-FFF2-40B4-BE49-F238E27FC236}">
              <a16:creationId xmlns:a16="http://schemas.microsoft.com/office/drawing/2014/main" id="{0D5899D0-1ADF-433F-BFE7-A8A6BB1004C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46" name="Text Box 1">
          <a:extLst>
            <a:ext uri="{FF2B5EF4-FFF2-40B4-BE49-F238E27FC236}">
              <a16:creationId xmlns:a16="http://schemas.microsoft.com/office/drawing/2014/main" id="{C7545AF8-0A80-43FE-9D4F-1EA055E7BC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47" name="Text Box 1">
          <a:extLst>
            <a:ext uri="{FF2B5EF4-FFF2-40B4-BE49-F238E27FC236}">
              <a16:creationId xmlns:a16="http://schemas.microsoft.com/office/drawing/2014/main" id="{DD03CF87-7B20-4180-A53E-56DB14CF434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48" name="Text Box 1">
          <a:extLst>
            <a:ext uri="{FF2B5EF4-FFF2-40B4-BE49-F238E27FC236}">
              <a16:creationId xmlns:a16="http://schemas.microsoft.com/office/drawing/2014/main" id="{CF7570BA-23B4-45BC-9430-0843594E2E8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49" name="Text Box 1">
          <a:extLst>
            <a:ext uri="{FF2B5EF4-FFF2-40B4-BE49-F238E27FC236}">
              <a16:creationId xmlns:a16="http://schemas.microsoft.com/office/drawing/2014/main" id="{331ADB81-4436-4B73-9856-3BA640B18D7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0" name="Text Box 1">
          <a:extLst>
            <a:ext uri="{FF2B5EF4-FFF2-40B4-BE49-F238E27FC236}">
              <a16:creationId xmlns:a16="http://schemas.microsoft.com/office/drawing/2014/main" id="{74E1947B-1B60-4307-AB70-0FEC6391C0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1" name="Text Box 1">
          <a:extLst>
            <a:ext uri="{FF2B5EF4-FFF2-40B4-BE49-F238E27FC236}">
              <a16:creationId xmlns:a16="http://schemas.microsoft.com/office/drawing/2014/main" id="{B665E292-1A2D-43C9-BDE0-F644D815C80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2" name="Text Box 1">
          <a:extLst>
            <a:ext uri="{FF2B5EF4-FFF2-40B4-BE49-F238E27FC236}">
              <a16:creationId xmlns:a16="http://schemas.microsoft.com/office/drawing/2014/main" id="{0EB83CD0-2EE0-4B40-9740-42B40FBDA97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3" name="Text Box 1">
          <a:extLst>
            <a:ext uri="{FF2B5EF4-FFF2-40B4-BE49-F238E27FC236}">
              <a16:creationId xmlns:a16="http://schemas.microsoft.com/office/drawing/2014/main" id="{62B11BF8-6E0E-41EA-92C9-E1CA742151C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4" name="Text Box 1">
          <a:extLst>
            <a:ext uri="{FF2B5EF4-FFF2-40B4-BE49-F238E27FC236}">
              <a16:creationId xmlns:a16="http://schemas.microsoft.com/office/drawing/2014/main" id="{A420BDFA-28EF-4456-A502-E6FCF499A5E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5" name="Text Box 1">
          <a:extLst>
            <a:ext uri="{FF2B5EF4-FFF2-40B4-BE49-F238E27FC236}">
              <a16:creationId xmlns:a16="http://schemas.microsoft.com/office/drawing/2014/main" id="{CF7AEE76-0F7B-4E8D-9F59-8C538849429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6" name="Text Box 1">
          <a:extLst>
            <a:ext uri="{FF2B5EF4-FFF2-40B4-BE49-F238E27FC236}">
              <a16:creationId xmlns:a16="http://schemas.microsoft.com/office/drawing/2014/main" id="{91F59095-D219-479C-A04A-C6CFB6E1F0F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7" name="Text Box 1">
          <a:extLst>
            <a:ext uri="{FF2B5EF4-FFF2-40B4-BE49-F238E27FC236}">
              <a16:creationId xmlns:a16="http://schemas.microsoft.com/office/drawing/2014/main" id="{52CC122D-971B-4008-BF90-EF2FE424DF1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8" name="Text Box 1">
          <a:extLst>
            <a:ext uri="{FF2B5EF4-FFF2-40B4-BE49-F238E27FC236}">
              <a16:creationId xmlns:a16="http://schemas.microsoft.com/office/drawing/2014/main" id="{4D0CB8AE-FE22-4DDE-BE0F-7E1EC61103B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59" name="Text Box 1">
          <a:extLst>
            <a:ext uri="{FF2B5EF4-FFF2-40B4-BE49-F238E27FC236}">
              <a16:creationId xmlns:a16="http://schemas.microsoft.com/office/drawing/2014/main" id="{2404AFE8-44A4-4873-99AB-F293E6FFD7B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60" name="Text Box 1">
          <a:extLst>
            <a:ext uri="{FF2B5EF4-FFF2-40B4-BE49-F238E27FC236}">
              <a16:creationId xmlns:a16="http://schemas.microsoft.com/office/drawing/2014/main" id="{536843B8-C123-4713-AE4D-A5D77C475CC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561" name="Text Box 1">
          <a:extLst>
            <a:ext uri="{FF2B5EF4-FFF2-40B4-BE49-F238E27FC236}">
              <a16:creationId xmlns:a16="http://schemas.microsoft.com/office/drawing/2014/main" id="{248DFCF8-07F2-4510-A128-45708E3416E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62" name="Text Box 1">
          <a:extLst>
            <a:ext uri="{FF2B5EF4-FFF2-40B4-BE49-F238E27FC236}">
              <a16:creationId xmlns:a16="http://schemas.microsoft.com/office/drawing/2014/main" id="{9E62BDE3-2D3F-4484-86CB-F1EAAB2E564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63" name="Text Box 1">
          <a:extLst>
            <a:ext uri="{FF2B5EF4-FFF2-40B4-BE49-F238E27FC236}">
              <a16:creationId xmlns:a16="http://schemas.microsoft.com/office/drawing/2014/main" id="{015C9678-E3DF-44A4-A0DD-37EA7E6E539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64" name="Text Box 1">
          <a:extLst>
            <a:ext uri="{FF2B5EF4-FFF2-40B4-BE49-F238E27FC236}">
              <a16:creationId xmlns:a16="http://schemas.microsoft.com/office/drawing/2014/main" id="{045A81AE-E487-46C9-9D1D-A3FC78BA213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65" name="Text Box 1">
          <a:extLst>
            <a:ext uri="{FF2B5EF4-FFF2-40B4-BE49-F238E27FC236}">
              <a16:creationId xmlns:a16="http://schemas.microsoft.com/office/drawing/2014/main" id="{FE011560-68ED-42DA-B102-488E6051277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66" name="Text Box 1">
          <a:extLst>
            <a:ext uri="{FF2B5EF4-FFF2-40B4-BE49-F238E27FC236}">
              <a16:creationId xmlns:a16="http://schemas.microsoft.com/office/drawing/2014/main" id="{490E8FA2-0DC4-4E1C-B7EB-EC064A75FFD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67" name="Text Box 1">
          <a:extLst>
            <a:ext uri="{FF2B5EF4-FFF2-40B4-BE49-F238E27FC236}">
              <a16:creationId xmlns:a16="http://schemas.microsoft.com/office/drawing/2014/main" id="{03EAF2F1-5393-46F5-9250-B47BD6B72D1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68" name="Text Box 1">
          <a:extLst>
            <a:ext uri="{FF2B5EF4-FFF2-40B4-BE49-F238E27FC236}">
              <a16:creationId xmlns:a16="http://schemas.microsoft.com/office/drawing/2014/main" id="{8EA2FD76-E860-482B-8E27-97ED5A0FAC0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69" name="Text Box 1">
          <a:extLst>
            <a:ext uri="{FF2B5EF4-FFF2-40B4-BE49-F238E27FC236}">
              <a16:creationId xmlns:a16="http://schemas.microsoft.com/office/drawing/2014/main" id="{1B17EB3C-5396-449A-B87E-5668D42156A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70" name="Text Box 1">
          <a:extLst>
            <a:ext uri="{FF2B5EF4-FFF2-40B4-BE49-F238E27FC236}">
              <a16:creationId xmlns:a16="http://schemas.microsoft.com/office/drawing/2014/main" id="{D2AE64A7-561A-40C6-8E75-754BCB60D17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71" name="Text Box 1">
          <a:extLst>
            <a:ext uri="{FF2B5EF4-FFF2-40B4-BE49-F238E27FC236}">
              <a16:creationId xmlns:a16="http://schemas.microsoft.com/office/drawing/2014/main" id="{1ABE7074-6E80-42AE-AB1B-81FF3971E8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72" name="Text Box 1">
          <a:extLst>
            <a:ext uri="{FF2B5EF4-FFF2-40B4-BE49-F238E27FC236}">
              <a16:creationId xmlns:a16="http://schemas.microsoft.com/office/drawing/2014/main" id="{C0E02704-BC8D-4A4D-9A73-EB5F796A62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73" name="Text Box 1">
          <a:extLst>
            <a:ext uri="{FF2B5EF4-FFF2-40B4-BE49-F238E27FC236}">
              <a16:creationId xmlns:a16="http://schemas.microsoft.com/office/drawing/2014/main" id="{DC920F79-3479-464A-9BDD-8E0CD448AD0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74" name="Text Box 1">
          <a:extLst>
            <a:ext uri="{FF2B5EF4-FFF2-40B4-BE49-F238E27FC236}">
              <a16:creationId xmlns:a16="http://schemas.microsoft.com/office/drawing/2014/main" id="{4354AF20-73B9-4A4B-8156-00D9829BD21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75" name="Text Box 1">
          <a:extLst>
            <a:ext uri="{FF2B5EF4-FFF2-40B4-BE49-F238E27FC236}">
              <a16:creationId xmlns:a16="http://schemas.microsoft.com/office/drawing/2014/main" id="{3A4B30D1-4FEA-4BAC-ABFD-4239492E3AC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76" name="Text Box 1">
          <a:extLst>
            <a:ext uri="{FF2B5EF4-FFF2-40B4-BE49-F238E27FC236}">
              <a16:creationId xmlns:a16="http://schemas.microsoft.com/office/drawing/2014/main" id="{0F2D6390-C7E3-47FC-9170-5D5DBA0D7C9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77" name="Text Box 1">
          <a:extLst>
            <a:ext uri="{FF2B5EF4-FFF2-40B4-BE49-F238E27FC236}">
              <a16:creationId xmlns:a16="http://schemas.microsoft.com/office/drawing/2014/main" id="{F8064DF6-B6DE-402F-AF5A-04C8E899346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78" name="Text Box 1">
          <a:extLst>
            <a:ext uri="{FF2B5EF4-FFF2-40B4-BE49-F238E27FC236}">
              <a16:creationId xmlns:a16="http://schemas.microsoft.com/office/drawing/2014/main" id="{043ADF20-D74D-4934-AAFE-6CFEEACAAD7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79" name="Text Box 1">
          <a:extLst>
            <a:ext uri="{FF2B5EF4-FFF2-40B4-BE49-F238E27FC236}">
              <a16:creationId xmlns:a16="http://schemas.microsoft.com/office/drawing/2014/main" id="{7A639E26-DF72-4896-BC78-8E13966BD07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80" name="Text Box 1">
          <a:extLst>
            <a:ext uri="{FF2B5EF4-FFF2-40B4-BE49-F238E27FC236}">
              <a16:creationId xmlns:a16="http://schemas.microsoft.com/office/drawing/2014/main" id="{9B93D1B0-0FA5-4BEF-B33C-9968A212B8E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81" name="Text Box 1">
          <a:extLst>
            <a:ext uri="{FF2B5EF4-FFF2-40B4-BE49-F238E27FC236}">
              <a16:creationId xmlns:a16="http://schemas.microsoft.com/office/drawing/2014/main" id="{67E4E0AC-850B-4DA3-9B7C-CAED340ADD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82" name="Text Box 1">
          <a:extLst>
            <a:ext uri="{FF2B5EF4-FFF2-40B4-BE49-F238E27FC236}">
              <a16:creationId xmlns:a16="http://schemas.microsoft.com/office/drawing/2014/main" id="{66CA12CB-5917-49F5-BCB9-7717B96377D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83" name="Text Box 1">
          <a:extLst>
            <a:ext uri="{FF2B5EF4-FFF2-40B4-BE49-F238E27FC236}">
              <a16:creationId xmlns:a16="http://schemas.microsoft.com/office/drawing/2014/main" id="{7F1594E4-D158-4793-AE57-0F9A6E5EBC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84" name="Text Box 1">
          <a:extLst>
            <a:ext uri="{FF2B5EF4-FFF2-40B4-BE49-F238E27FC236}">
              <a16:creationId xmlns:a16="http://schemas.microsoft.com/office/drawing/2014/main" id="{8DA90819-6850-4713-8346-082C097982F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85" name="Text Box 1">
          <a:extLst>
            <a:ext uri="{FF2B5EF4-FFF2-40B4-BE49-F238E27FC236}">
              <a16:creationId xmlns:a16="http://schemas.microsoft.com/office/drawing/2014/main" id="{300E7887-5C60-4406-9857-6D298A3072D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86" name="Text Box 1">
          <a:extLst>
            <a:ext uri="{FF2B5EF4-FFF2-40B4-BE49-F238E27FC236}">
              <a16:creationId xmlns:a16="http://schemas.microsoft.com/office/drawing/2014/main" id="{9ED9965A-E3D3-4402-A6F1-BB7E1525471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87" name="Text Box 1">
          <a:extLst>
            <a:ext uri="{FF2B5EF4-FFF2-40B4-BE49-F238E27FC236}">
              <a16:creationId xmlns:a16="http://schemas.microsoft.com/office/drawing/2014/main" id="{6E447D74-6C11-4BD7-8FBD-EBC83757C61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88" name="Text Box 1">
          <a:extLst>
            <a:ext uri="{FF2B5EF4-FFF2-40B4-BE49-F238E27FC236}">
              <a16:creationId xmlns:a16="http://schemas.microsoft.com/office/drawing/2014/main" id="{154D722B-2C29-469C-ADAD-4097FCC4062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89" name="Text Box 1">
          <a:extLst>
            <a:ext uri="{FF2B5EF4-FFF2-40B4-BE49-F238E27FC236}">
              <a16:creationId xmlns:a16="http://schemas.microsoft.com/office/drawing/2014/main" id="{B2C3FBF3-DD9E-4F0C-AAB4-E2BDD837DC5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0" name="Text Box 1">
          <a:extLst>
            <a:ext uri="{FF2B5EF4-FFF2-40B4-BE49-F238E27FC236}">
              <a16:creationId xmlns:a16="http://schemas.microsoft.com/office/drawing/2014/main" id="{F90BFD4A-AC79-4E93-91B1-27AFF13E15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1" name="Text Box 1">
          <a:extLst>
            <a:ext uri="{FF2B5EF4-FFF2-40B4-BE49-F238E27FC236}">
              <a16:creationId xmlns:a16="http://schemas.microsoft.com/office/drawing/2014/main" id="{5A569A51-BF70-4920-8DF4-A066DC6857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2" name="Text Box 1">
          <a:extLst>
            <a:ext uri="{FF2B5EF4-FFF2-40B4-BE49-F238E27FC236}">
              <a16:creationId xmlns:a16="http://schemas.microsoft.com/office/drawing/2014/main" id="{484C28F2-A0A3-470C-ADC7-C0B2F94D01A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3" name="Text Box 1">
          <a:extLst>
            <a:ext uri="{FF2B5EF4-FFF2-40B4-BE49-F238E27FC236}">
              <a16:creationId xmlns:a16="http://schemas.microsoft.com/office/drawing/2014/main" id="{EFE0AC0A-A027-43E3-926D-F12574CDF4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94" name="Text Box 1">
          <a:extLst>
            <a:ext uri="{FF2B5EF4-FFF2-40B4-BE49-F238E27FC236}">
              <a16:creationId xmlns:a16="http://schemas.microsoft.com/office/drawing/2014/main" id="{3B3BB383-E4FE-4139-AD3F-D2374670E71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95" name="Text Box 1">
          <a:extLst>
            <a:ext uri="{FF2B5EF4-FFF2-40B4-BE49-F238E27FC236}">
              <a16:creationId xmlns:a16="http://schemas.microsoft.com/office/drawing/2014/main" id="{7A31D984-58DC-4A2B-94B8-90F9D34F646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596" name="Text Box 1">
          <a:extLst>
            <a:ext uri="{FF2B5EF4-FFF2-40B4-BE49-F238E27FC236}">
              <a16:creationId xmlns:a16="http://schemas.microsoft.com/office/drawing/2014/main" id="{A307702A-71AF-4093-8484-19FDA1F52BB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597" name="Text Box 1">
          <a:extLst>
            <a:ext uri="{FF2B5EF4-FFF2-40B4-BE49-F238E27FC236}">
              <a16:creationId xmlns:a16="http://schemas.microsoft.com/office/drawing/2014/main" id="{B78FFC67-D105-4801-9BCD-2E840DBF8E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8" name="Text Box 1">
          <a:extLst>
            <a:ext uri="{FF2B5EF4-FFF2-40B4-BE49-F238E27FC236}">
              <a16:creationId xmlns:a16="http://schemas.microsoft.com/office/drawing/2014/main" id="{0E9653B0-B3B6-47E8-93D6-178CB3C360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599" name="Text Box 1">
          <a:extLst>
            <a:ext uri="{FF2B5EF4-FFF2-40B4-BE49-F238E27FC236}">
              <a16:creationId xmlns:a16="http://schemas.microsoft.com/office/drawing/2014/main" id="{A07D9B10-E96A-42E6-8779-FD6F28E3943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00" name="Text Box 1">
          <a:extLst>
            <a:ext uri="{FF2B5EF4-FFF2-40B4-BE49-F238E27FC236}">
              <a16:creationId xmlns:a16="http://schemas.microsoft.com/office/drawing/2014/main" id="{D3F947A3-30DC-474B-A576-81C22FD7404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01" name="Text Box 1">
          <a:extLst>
            <a:ext uri="{FF2B5EF4-FFF2-40B4-BE49-F238E27FC236}">
              <a16:creationId xmlns:a16="http://schemas.microsoft.com/office/drawing/2014/main" id="{82B2E41C-DD90-4A4D-93D1-878B38828A3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02" name="Text Box 1">
          <a:extLst>
            <a:ext uri="{FF2B5EF4-FFF2-40B4-BE49-F238E27FC236}">
              <a16:creationId xmlns:a16="http://schemas.microsoft.com/office/drawing/2014/main" id="{513273E3-91F3-4BAE-A380-5D29498FDC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03" name="Text Box 1">
          <a:extLst>
            <a:ext uri="{FF2B5EF4-FFF2-40B4-BE49-F238E27FC236}">
              <a16:creationId xmlns:a16="http://schemas.microsoft.com/office/drawing/2014/main" id="{933B6E7B-E37F-4C87-B2BE-2DF1BB50AD7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04" name="Text Box 1">
          <a:extLst>
            <a:ext uri="{FF2B5EF4-FFF2-40B4-BE49-F238E27FC236}">
              <a16:creationId xmlns:a16="http://schemas.microsoft.com/office/drawing/2014/main" id="{B6CDD326-C6CF-4E98-9BB6-78ADFB9885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05" name="Text Box 1">
          <a:extLst>
            <a:ext uri="{FF2B5EF4-FFF2-40B4-BE49-F238E27FC236}">
              <a16:creationId xmlns:a16="http://schemas.microsoft.com/office/drawing/2014/main" id="{51AC4345-0852-4440-BA87-28B191CCE92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06" name="Text Box 1">
          <a:extLst>
            <a:ext uri="{FF2B5EF4-FFF2-40B4-BE49-F238E27FC236}">
              <a16:creationId xmlns:a16="http://schemas.microsoft.com/office/drawing/2014/main" id="{58BBF63B-AB6B-4FC2-B9BF-732BBF336AB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07" name="Text Box 1">
          <a:extLst>
            <a:ext uri="{FF2B5EF4-FFF2-40B4-BE49-F238E27FC236}">
              <a16:creationId xmlns:a16="http://schemas.microsoft.com/office/drawing/2014/main" id="{4A4A926E-4E20-4612-834F-ADCA971292F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08" name="Text Box 1">
          <a:extLst>
            <a:ext uri="{FF2B5EF4-FFF2-40B4-BE49-F238E27FC236}">
              <a16:creationId xmlns:a16="http://schemas.microsoft.com/office/drawing/2014/main" id="{C5584C32-228A-4DC3-B1AD-B877A7BDACC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09" name="Text Box 1">
          <a:extLst>
            <a:ext uri="{FF2B5EF4-FFF2-40B4-BE49-F238E27FC236}">
              <a16:creationId xmlns:a16="http://schemas.microsoft.com/office/drawing/2014/main" id="{D517C279-2BA9-472D-8C67-75643CE030E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10" name="Text Box 1">
          <a:extLst>
            <a:ext uri="{FF2B5EF4-FFF2-40B4-BE49-F238E27FC236}">
              <a16:creationId xmlns:a16="http://schemas.microsoft.com/office/drawing/2014/main" id="{3F27A77A-4974-4E25-BA91-BA96F406AAC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11" name="Text Box 1">
          <a:extLst>
            <a:ext uri="{FF2B5EF4-FFF2-40B4-BE49-F238E27FC236}">
              <a16:creationId xmlns:a16="http://schemas.microsoft.com/office/drawing/2014/main" id="{24CA9BA1-70D3-4A74-B8A7-EB7E70B176B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12" name="Text Box 1">
          <a:extLst>
            <a:ext uri="{FF2B5EF4-FFF2-40B4-BE49-F238E27FC236}">
              <a16:creationId xmlns:a16="http://schemas.microsoft.com/office/drawing/2014/main" id="{6A2A7430-0CAA-4C38-8202-77F202D40FF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13" name="Text Box 1">
          <a:extLst>
            <a:ext uri="{FF2B5EF4-FFF2-40B4-BE49-F238E27FC236}">
              <a16:creationId xmlns:a16="http://schemas.microsoft.com/office/drawing/2014/main" id="{69AB00CC-B1BF-4ED7-945B-D151B74C19A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14" name="Text Box 1">
          <a:extLst>
            <a:ext uri="{FF2B5EF4-FFF2-40B4-BE49-F238E27FC236}">
              <a16:creationId xmlns:a16="http://schemas.microsoft.com/office/drawing/2014/main" id="{7D6AF4BF-9497-4E42-8068-9EFB2488BD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15" name="Text Box 1">
          <a:extLst>
            <a:ext uri="{FF2B5EF4-FFF2-40B4-BE49-F238E27FC236}">
              <a16:creationId xmlns:a16="http://schemas.microsoft.com/office/drawing/2014/main" id="{7902B0AC-AFE6-4ED3-9C03-971768E9A53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16" name="Text Box 1">
          <a:extLst>
            <a:ext uri="{FF2B5EF4-FFF2-40B4-BE49-F238E27FC236}">
              <a16:creationId xmlns:a16="http://schemas.microsoft.com/office/drawing/2014/main" id="{0B24F23C-B72B-4C6B-80FC-A0B1B0B75CC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17" name="Text Box 1">
          <a:extLst>
            <a:ext uri="{FF2B5EF4-FFF2-40B4-BE49-F238E27FC236}">
              <a16:creationId xmlns:a16="http://schemas.microsoft.com/office/drawing/2014/main" id="{F34746C4-069C-44A3-B568-87A1EA16C3E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18" name="Text Box 1">
          <a:extLst>
            <a:ext uri="{FF2B5EF4-FFF2-40B4-BE49-F238E27FC236}">
              <a16:creationId xmlns:a16="http://schemas.microsoft.com/office/drawing/2014/main" id="{ECB2A9F8-6707-45D0-985F-7F23C571D5E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19" name="Text Box 1">
          <a:extLst>
            <a:ext uri="{FF2B5EF4-FFF2-40B4-BE49-F238E27FC236}">
              <a16:creationId xmlns:a16="http://schemas.microsoft.com/office/drawing/2014/main" id="{961B5FA6-6593-40F3-A19D-93AC83DD18D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20" name="Text Box 1">
          <a:extLst>
            <a:ext uri="{FF2B5EF4-FFF2-40B4-BE49-F238E27FC236}">
              <a16:creationId xmlns:a16="http://schemas.microsoft.com/office/drawing/2014/main" id="{C9CD2805-A61C-4148-90EE-6BB162CD2E7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21" name="Text Box 1">
          <a:extLst>
            <a:ext uri="{FF2B5EF4-FFF2-40B4-BE49-F238E27FC236}">
              <a16:creationId xmlns:a16="http://schemas.microsoft.com/office/drawing/2014/main" id="{0BFF5E43-0945-431C-9E01-3D31F2DA0A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22" name="Text Box 1">
          <a:extLst>
            <a:ext uri="{FF2B5EF4-FFF2-40B4-BE49-F238E27FC236}">
              <a16:creationId xmlns:a16="http://schemas.microsoft.com/office/drawing/2014/main" id="{F790F742-237A-47BE-8C0A-1E7A65146F1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23" name="Text Box 1">
          <a:extLst>
            <a:ext uri="{FF2B5EF4-FFF2-40B4-BE49-F238E27FC236}">
              <a16:creationId xmlns:a16="http://schemas.microsoft.com/office/drawing/2014/main" id="{2AF42B12-95D7-4D86-A55C-9A072C515F8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24" name="Text Box 1">
          <a:extLst>
            <a:ext uri="{FF2B5EF4-FFF2-40B4-BE49-F238E27FC236}">
              <a16:creationId xmlns:a16="http://schemas.microsoft.com/office/drawing/2014/main" id="{4D6B1974-C2BA-4D4E-8895-B2FEEA394E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25" name="Text Box 1">
          <a:extLst>
            <a:ext uri="{FF2B5EF4-FFF2-40B4-BE49-F238E27FC236}">
              <a16:creationId xmlns:a16="http://schemas.microsoft.com/office/drawing/2014/main" id="{BD561D27-AC12-44E7-913F-3990BB6C3D2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26" name="Text Box 1">
          <a:extLst>
            <a:ext uri="{FF2B5EF4-FFF2-40B4-BE49-F238E27FC236}">
              <a16:creationId xmlns:a16="http://schemas.microsoft.com/office/drawing/2014/main" id="{05B0CFE6-4F44-41FD-A288-681A70A000D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27" name="Text Box 1">
          <a:extLst>
            <a:ext uri="{FF2B5EF4-FFF2-40B4-BE49-F238E27FC236}">
              <a16:creationId xmlns:a16="http://schemas.microsoft.com/office/drawing/2014/main" id="{CDB146C0-4978-4F90-A493-9108DAF4350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28" name="Text Box 1">
          <a:extLst>
            <a:ext uri="{FF2B5EF4-FFF2-40B4-BE49-F238E27FC236}">
              <a16:creationId xmlns:a16="http://schemas.microsoft.com/office/drawing/2014/main" id="{FEC97485-FB68-4188-B89D-7B020EB3B3B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29" name="Text Box 1">
          <a:extLst>
            <a:ext uri="{FF2B5EF4-FFF2-40B4-BE49-F238E27FC236}">
              <a16:creationId xmlns:a16="http://schemas.microsoft.com/office/drawing/2014/main" id="{1DCBA609-4FC8-4C47-904B-C60ACBFE57C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0" name="Text Box 1">
          <a:extLst>
            <a:ext uri="{FF2B5EF4-FFF2-40B4-BE49-F238E27FC236}">
              <a16:creationId xmlns:a16="http://schemas.microsoft.com/office/drawing/2014/main" id="{38A445CF-8CE0-4869-8B6E-5F744D5EFD9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1" name="Text Box 1">
          <a:extLst>
            <a:ext uri="{FF2B5EF4-FFF2-40B4-BE49-F238E27FC236}">
              <a16:creationId xmlns:a16="http://schemas.microsoft.com/office/drawing/2014/main" id="{47D5C907-5C96-4FD7-8166-6F2DDA6F5F4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2" name="Text Box 1">
          <a:extLst>
            <a:ext uri="{FF2B5EF4-FFF2-40B4-BE49-F238E27FC236}">
              <a16:creationId xmlns:a16="http://schemas.microsoft.com/office/drawing/2014/main" id="{CB042ACE-C4C5-4A60-B88B-D748CB3AC39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3" name="Text Box 1">
          <a:extLst>
            <a:ext uri="{FF2B5EF4-FFF2-40B4-BE49-F238E27FC236}">
              <a16:creationId xmlns:a16="http://schemas.microsoft.com/office/drawing/2014/main" id="{2DDA8EC7-869D-426A-A2AA-1F544F3BCC5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34" name="Text Box 1">
          <a:extLst>
            <a:ext uri="{FF2B5EF4-FFF2-40B4-BE49-F238E27FC236}">
              <a16:creationId xmlns:a16="http://schemas.microsoft.com/office/drawing/2014/main" id="{52CBB242-2BB6-4F18-9718-8B4346CCB55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35" name="Text Box 1">
          <a:extLst>
            <a:ext uri="{FF2B5EF4-FFF2-40B4-BE49-F238E27FC236}">
              <a16:creationId xmlns:a16="http://schemas.microsoft.com/office/drawing/2014/main" id="{56A2E0CA-162A-4E0A-A13E-703C02C428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36" name="Text Box 1">
          <a:extLst>
            <a:ext uri="{FF2B5EF4-FFF2-40B4-BE49-F238E27FC236}">
              <a16:creationId xmlns:a16="http://schemas.microsoft.com/office/drawing/2014/main" id="{419B12B8-095F-4514-9A2C-2BD096B0A47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37" name="Text Box 1">
          <a:extLst>
            <a:ext uri="{FF2B5EF4-FFF2-40B4-BE49-F238E27FC236}">
              <a16:creationId xmlns:a16="http://schemas.microsoft.com/office/drawing/2014/main" id="{6A519218-059B-4A6B-ACB8-94244EB69C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8" name="Text Box 1">
          <a:extLst>
            <a:ext uri="{FF2B5EF4-FFF2-40B4-BE49-F238E27FC236}">
              <a16:creationId xmlns:a16="http://schemas.microsoft.com/office/drawing/2014/main" id="{CB8A5952-5029-45F1-9C0D-80834E84710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39" name="Text Box 1">
          <a:extLst>
            <a:ext uri="{FF2B5EF4-FFF2-40B4-BE49-F238E27FC236}">
              <a16:creationId xmlns:a16="http://schemas.microsoft.com/office/drawing/2014/main" id="{BC5DC609-B5C9-4228-BE00-0DAB00B58E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40" name="Text Box 1">
          <a:extLst>
            <a:ext uri="{FF2B5EF4-FFF2-40B4-BE49-F238E27FC236}">
              <a16:creationId xmlns:a16="http://schemas.microsoft.com/office/drawing/2014/main" id="{304544B5-AD5F-4065-97AE-E3F816DC2EF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41" name="Text Box 1">
          <a:extLst>
            <a:ext uri="{FF2B5EF4-FFF2-40B4-BE49-F238E27FC236}">
              <a16:creationId xmlns:a16="http://schemas.microsoft.com/office/drawing/2014/main" id="{23F33A28-D5DE-4600-AFD8-534B661B47D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42" name="Text Box 1">
          <a:extLst>
            <a:ext uri="{FF2B5EF4-FFF2-40B4-BE49-F238E27FC236}">
              <a16:creationId xmlns:a16="http://schemas.microsoft.com/office/drawing/2014/main" id="{89E82D4D-31FB-4010-BFB9-E8025B363F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43" name="Text Box 1">
          <a:extLst>
            <a:ext uri="{FF2B5EF4-FFF2-40B4-BE49-F238E27FC236}">
              <a16:creationId xmlns:a16="http://schemas.microsoft.com/office/drawing/2014/main" id="{54CA0E21-C59F-4137-A6C8-0970BA48DF2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44" name="Text Box 1">
          <a:extLst>
            <a:ext uri="{FF2B5EF4-FFF2-40B4-BE49-F238E27FC236}">
              <a16:creationId xmlns:a16="http://schemas.microsoft.com/office/drawing/2014/main" id="{5AA4B9F5-FE3A-4FE2-AEEF-4AAD7DB4AC7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45" name="Text Box 1">
          <a:extLst>
            <a:ext uri="{FF2B5EF4-FFF2-40B4-BE49-F238E27FC236}">
              <a16:creationId xmlns:a16="http://schemas.microsoft.com/office/drawing/2014/main" id="{4AF4B7CB-F3F0-491A-BAD5-EED07E9472E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46" name="Text Box 1">
          <a:extLst>
            <a:ext uri="{FF2B5EF4-FFF2-40B4-BE49-F238E27FC236}">
              <a16:creationId xmlns:a16="http://schemas.microsoft.com/office/drawing/2014/main" id="{BC61B8FC-234D-425D-8738-CB44BC22E3F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47" name="Text Box 1">
          <a:extLst>
            <a:ext uri="{FF2B5EF4-FFF2-40B4-BE49-F238E27FC236}">
              <a16:creationId xmlns:a16="http://schemas.microsoft.com/office/drawing/2014/main" id="{F26A2E8E-6862-4F45-9187-38B168A223E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48" name="Text Box 1">
          <a:extLst>
            <a:ext uri="{FF2B5EF4-FFF2-40B4-BE49-F238E27FC236}">
              <a16:creationId xmlns:a16="http://schemas.microsoft.com/office/drawing/2014/main" id="{E38F1690-03E2-4980-B723-C5331E8EE10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49" name="Text Box 1">
          <a:extLst>
            <a:ext uri="{FF2B5EF4-FFF2-40B4-BE49-F238E27FC236}">
              <a16:creationId xmlns:a16="http://schemas.microsoft.com/office/drawing/2014/main" id="{49104A8E-05AE-4021-A2CE-2BFB6C26DA6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50" name="Text Box 1">
          <a:extLst>
            <a:ext uri="{FF2B5EF4-FFF2-40B4-BE49-F238E27FC236}">
              <a16:creationId xmlns:a16="http://schemas.microsoft.com/office/drawing/2014/main" id="{F3666A44-C987-427D-B169-06FA67CECC3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51" name="Text Box 1">
          <a:extLst>
            <a:ext uri="{FF2B5EF4-FFF2-40B4-BE49-F238E27FC236}">
              <a16:creationId xmlns:a16="http://schemas.microsoft.com/office/drawing/2014/main" id="{EF4C0C78-58A6-48A2-A4CD-38C718ACD59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52" name="Text Box 1">
          <a:extLst>
            <a:ext uri="{FF2B5EF4-FFF2-40B4-BE49-F238E27FC236}">
              <a16:creationId xmlns:a16="http://schemas.microsoft.com/office/drawing/2014/main" id="{BC4BEEB2-B564-46EF-AFC4-21138221EFD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53" name="Text Box 1">
          <a:extLst>
            <a:ext uri="{FF2B5EF4-FFF2-40B4-BE49-F238E27FC236}">
              <a16:creationId xmlns:a16="http://schemas.microsoft.com/office/drawing/2014/main" id="{D3BBA2B2-87B6-4B8F-BD09-BA75F8BD54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54" name="Text Box 1">
          <a:extLst>
            <a:ext uri="{FF2B5EF4-FFF2-40B4-BE49-F238E27FC236}">
              <a16:creationId xmlns:a16="http://schemas.microsoft.com/office/drawing/2014/main" id="{07853E65-D4B8-49D9-B934-DEBA44AD192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55" name="Text Box 1">
          <a:extLst>
            <a:ext uri="{FF2B5EF4-FFF2-40B4-BE49-F238E27FC236}">
              <a16:creationId xmlns:a16="http://schemas.microsoft.com/office/drawing/2014/main" id="{36C5CBB2-5C52-43B9-AFB6-2F985933419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56" name="Text Box 1">
          <a:extLst>
            <a:ext uri="{FF2B5EF4-FFF2-40B4-BE49-F238E27FC236}">
              <a16:creationId xmlns:a16="http://schemas.microsoft.com/office/drawing/2014/main" id="{D633DC57-AC66-46BC-8011-DFA0AC3226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57" name="Text Box 1">
          <a:extLst>
            <a:ext uri="{FF2B5EF4-FFF2-40B4-BE49-F238E27FC236}">
              <a16:creationId xmlns:a16="http://schemas.microsoft.com/office/drawing/2014/main" id="{7D5863B2-1812-44F0-8BBA-74DCAF78311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58" name="Text Box 1">
          <a:extLst>
            <a:ext uri="{FF2B5EF4-FFF2-40B4-BE49-F238E27FC236}">
              <a16:creationId xmlns:a16="http://schemas.microsoft.com/office/drawing/2014/main" id="{D68767C8-D3EA-47AD-B48D-D6208425A5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59" name="Text Box 1">
          <a:extLst>
            <a:ext uri="{FF2B5EF4-FFF2-40B4-BE49-F238E27FC236}">
              <a16:creationId xmlns:a16="http://schemas.microsoft.com/office/drawing/2014/main" id="{36C9B698-E9EC-47E3-90FF-702D857C3B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60" name="Text Box 1">
          <a:extLst>
            <a:ext uri="{FF2B5EF4-FFF2-40B4-BE49-F238E27FC236}">
              <a16:creationId xmlns:a16="http://schemas.microsoft.com/office/drawing/2014/main" id="{D6599A69-0CFB-4603-A412-76C2A16EC0C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61" name="Text Box 1">
          <a:extLst>
            <a:ext uri="{FF2B5EF4-FFF2-40B4-BE49-F238E27FC236}">
              <a16:creationId xmlns:a16="http://schemas.microsoft.com/office/drawing/2014/main" id="{4C0CDCD5-A954-4E20-B872-B7A295C348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62" name="Text Box 1">
          <a:extLst>
            <a:ext uri="{FF2B5EF4-FFF2-40B4-BE49-F238E27FC236}">
              <a16:creationId xmlns:a16="http://schemas.microsoft.com/office/drawing/2014/main" id="{C700940D-9A44-47D9-A9EE-D954D1B37E2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63" name="Text Box 1">
          <a:extLst>
            <a:ext uri="{FF2B5EF4-FFF2-40B4-BE49-F238E27FC236}">
              <a16:creationId xmlns:a16="http://schemas.microsoft.com/office/drawing/2014/main" id="{5F158273-CFA8-490F-A391-2716F1BA4A7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64" name="Text Box 1">
          <a:extLst>
            <a:ext uri="{FF2B5EF4-FFF2-40B4-BE49-F238E27FC236}">
              <a16:creationId xmlns:a16="http://schemas.microsoft.com/office/drawing/2014/main" id="{DD8E5A92-9A7B-4194-BACC-A9545CF239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65" name="Text Box 1">
          <a:extLst>
            <a:ext uri="{FF2B5EF4-FFF2-40B4-BE49-F238E27FC236}">
              <a16:creationId xmlns:a16="http://schemas.microsoft.com/office/drawing/2014/main" id="{6BA95F38-DBA8-47D2-9701-67239D1CECE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66" name="Text Box 1">
          <a:extLst>
            <a:ext uri="{FF2B5EF4-FFF2-40B4-BE49-F238E27FC236}">
              <a16:creationId xmlns:a16="http://schemas.microsoft.com/office/drawing/2014/main" id="{72D842C3-10C6-4F2F-A20C-B70B896918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67" name="Text Box 1">
          <a:extLst>
            <a:ext uri="{FF2B5EF4-FFF2-40B4-BE49-F238E27FC236}">
              <a16:creationId xmlns:a16="http://schemas.microsoft.com/office/drawing/2014/main" id="{1D1F719A-6FF7-4210-8C6A-C2C21D1D02A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68" name="Text Box 1">
          <a:extLst>
            <a:ext uri="{FF2B5EF4-FFF2-40B4-BE49-F238E27FC236}">
              <a16:creationId xmlns:a16="http://schemas.microsoft.com/office/drawing/2014/main" id="{75263785-5FF4-4C57-8256-22D43069A7E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69" name="Text Box 1">
          <a:extLst>
            <a:ext uri="{FF2B5EF4-FFF2-40B4-BE49-F238E27FC236}">
              <a16:creationId xmlns:a16="http://schemas.microsoft.com/office/drawing/2014/main" id="{7BABCD38-312A-4252-8638-57DF21D7BA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70" name="Text Box 1">
          <a:extLst>
            <a:ext uri="{FF2B5EF4-FFF2-40B4-BE49-F238E27FC236}">
              <a16:creationId xmlns:a16="http://schemas.microsoft.com/office/drawing/2014/main" id="{0125A896-300D-4061-B8E8-F7DDCB81C32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71" name="Text Box 1">
          <a:extLst>
            <a:ext uri="{FF2B5EF4-FFF2-40B4-BE49-F238E27FC236}">
              <a16:creationId xmlns:a16="http://schemas.microsoft.com/office/drawing/2014/main" id="{EF638466-2226-41C3-8CBF-4F11C92C75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72" name="Text Box 1">
          <a:extLst>
            <a:ext uri="{FF2B5EF4-FFF2-40B4-BE49-F238E27FC236}">
              <a16:creationId xmlns:a16="http://schemas.microsoft.com/office/drawing/2014/main" id="{2DD99E99-2C74-439A-9D5C-603698C574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673" name="Text Box 1">
          <a:extLst>
            <a:ext uri="{FF2B5EF4-FFF2-40B4-BE49-F238E27FC236}">
              <a16:creationId xmlns:a16="http://schemas.microsoft.com/office/drawing/2014/main" id="{E33651BB-7ECC-40F2-88B3-9A54751032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74" name="Text Box 1">
          <a:extLst>
            <a:ext uri="{FF2B5EF4-FFF2-40B4-BE49-F238E27FC236}">
              <a16:creationId xmlns:a16="http://schemas.microsoft.com/office/drawing/2014/main" id="{C443BA4A-113D-4F8C-A2A8-338FB1E9A2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75" name="Text Box 1">
          <a:extLst>
            <a:ext uri="{FF2B5EF4-FFF2-40B4-BE49-F238E27FC236}">
              <a16:creationId xmlns:a16="http://schemas.microsoft.com/office/drawing/2014/main" id="{29AFC8B1-63F3-4DBC-A3C0-471B51F8CE3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76" name="Text Box 1">
          <a:extLst>
            <a:ext uri="{FF2B5EF4-FFF2-40B4-BE49-F238E27FC236}">
              <a16:creationId xmlns:a16="http://schemas.microsoft.com/office/drawing/2014/main" id="{0818FE9A-F42E-491E-BFB4-67BD050952A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77" name="Text Box 1">
          <a:extLst>
            <a:ext uri="{FF2B5EF4-FFF2-40B4-BE49-F238E27FC236}">
              <a16:creationId xmlns:a16="http://schemas.microsoft.com/office/drawing/2014/main" id="{61A4C9C9-68B2-45E0-B235-E7D528C96DB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78" name="Text Box 1">
          <a:extLst>
            <a:ext uri="{FF2B5EF4-FFF2-40B4-BE49-F238E27FC236}">
              <a16:creationId xmlns:a16="http://schemas.microsoft.com/office/drawing/2014/main" id="{E57D1DB4-C817-4D56-B556-88542B3CB51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79" name="Text Box 1">
          <a:extLst>
            <a:ext uri="{FF2B5EF4-FFF2-40B4-BE49-F238E27FC236}">
              <a16:creationId xmlns:a16="http://schemas.microsoft.com/office/drawing/2014/main" id="{3E273BC1-FA6D-4102-84D9-0038A0BAEF0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80" name="Text Box 1">
          <a:extLst>
            <a:ext uri="{FF2B5EF4-FFF2-40B4-BE49-F238E27FC236}">
              <a16:creationId xmlns:a16="http://schemas.microsoft.com/office/drawing/2014/main" id="{609A913B-CA7D-40A2-9694-0E0E7DB3A76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81" name="Text Box 1">
          <a:extLst>
            <a:ext uri="{FF2B5EF4-FFF2-40B4-BE49-F238E27FC236}">
              <a16:creationId xmlns:a16="http://schemas.microsoft.com/office/drawing/2014/main" id="{9404BE55-C648-4368-A033-3225EB56A9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82" name="Text Box 1">
          <a:extLst>
            <a:ext uri="{FF2B5EF4-FFF2-40B4-BE49-F238E27FC236}">
              <a16:creationId xmlns:a16="http://schemas.microsoft.com/office/drawing/2014/main" id="{F8B7EBE6-FCA5-4A00-A329-1F986A0476F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83" name="Text Box 1">
          <a:extLst>
            <a:ext uri="{FF2B5EF4-FFF2-40B4-BE49-F238E27FC236}">
              <a16:creationId xmlns:a16="http://schemas.microsoft.com/office/drawing/2014/main" id="{C1F13968-2934-4C6B-B268-05386B48CA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84" name="Text Box 1">
          <a:extLst>
            <a:ext uri="{FF2B5EF4-FFF2-40B4-BE49-F238E27FC236}">
              <a16:creationId xmlns:a16="http://schemas.microsoft.com/office/drawing/2014/main" id="{6C57BB69-165C-4B46-99A8-035888F578F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85" name="Text Box 1">
          <a:extLst>
            <a:ext uri="{FF2B5EF4-FFF2-40B4-BE49-F238E27FC236}">
              <a16:creationId xmlns:a16="http://schemas.microsoft.com/office/drawing/2014/main" id="{D13DB29A-892E-4C2D-9696-B301D0A63C0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86" name="Text Box 1">
          <a:extLst>
            <a:ext uri="{FF2B5EF4-FFF2-40B4-BE49-F238E27FC236}">
              <a16:creationId xmlns:a16="http://schemas.microsoft.com/office/drawing/2014/main" id="{2029943F-7608-4DA2-B167-DC2F37B26A1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87" name="Text Box 1">
          <a:extLst>
            <a:ext uri="{FF2B5EF4-FFF2-40B4-BE49-F238E27FC236}">
              <a16:creationId xmlns:a16="http://schemas.microsoft.com/office/drawing/2014/main" id="{7B8FA580-3AB9-4DFD-A379-EFC25A9CA83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88" name="Text Box 1">
          <a:extLst>
            <a:ext uri="{FF2B5EF4-FFF2-40B4-BE49-F238E27FC236}">
              <a16:creationId xmlns:a16="http://schemas.microsoft.com/office/drawing/2014/main" id="{2A2C33B7-42E5-4591-91E1-A363F8ADDA2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89" name="Text Box 1">
          <a:extLst>
            <a:ext uri="{FF2B5EF4-FFF2-40B4-BE49-F238E27FC236}">
              <a16:creationId xmlns:a16="http://schemas.microsoft.com/office/drawing/2014/main" id="{F2E91370-6970-46EE-AA47-EA6C2B0F38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90" name="Text Box 1">
          <a:extLst>
            <a:ext uri="{FF2B5EF4-FFF2-40B4-BE49-F238E27FC236}">
              <a16:creationId xmlns:a16="http://schemas.microsoft.com/office/drawing/2014/main" id="{562045E9-C8FB-4430-BA02-E9D7ED83781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91" name="Text Box 1">
          <a:extLst>
            <a:ext uri="{FF2B5EF4-FFF2-40B4-BE49-F238E27FC236}">
              <a16:creationId xmlns:a16="http://schemas.microsoft.com/office/drawing/2014/main" id="{13A0828D-E356-40A7-86A0-DAF9414D2A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692" name="Text Box 1">
          <a:extLst>
            <a:ext uri="{FF2B5EF4-FFF2-40B4-BE49-F238E27FC236}">
              <a16:creationId xmlns:a16="http://schemas.microsoft.com/office/drawing/2014/main" id="{5E4BCBF6-1164-4A2F-918C-9041F932E0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693" name="Text Box 1">
          <a:extLst>
            <a:ext uri="{FF2B5EF4-FFF2-40B4-BE49-F238E27FC236}">
              <a16:creationId xmlns:a16="http://schemas.microsoft.com/office/drawing/2014/main" id="{154EDB53-7DF8-4AE5-9E83-F0AEC17A975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94" name="Text Box 1">
          <a:extLst>
            <a:ext uri="{FF2B5EF4-FFF2-40B4-BE49-F238E27FC236}">
              <a16:creationId xmlns:a16="http://schemas.microsoft.com/office/drawing/2014/main" id="{F2658320-5DEC-467C-B087-5BE112BC844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95" name="Text Box 1">
          <a:extLst>
            <a:ext uri="{FF2B5EF4-FFF2-40B4-BE49-F238E27FC236}">
              <a16:creationId xmlns:a16="http://schemas.microsoft.com/office/drawing/2014/main" id="{05547C83-0A71-4C5D-8576-55FA7911B6D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96" name="Text Box 1">
          <a:extLst>
            <a:ext uri="{FF2B5EF4-FFF2-40B4-BE49-F238E27FC236}">
              <a16:creationId xmlns:a16="http://schemas.microsoft.com/office/drawing/2014/main" id="{DC27B03B-3C16-40CE-83EC-6AC29251CF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697" name="Text Box 1">
          <a:extLst>
            <a:ext uri="{FF2B5EF4-FFF2-40B4-BE49-F238E27FC236}">
              <a16:creationId xmlns:a16="http://schemas.microsoft.com/office/drawing/2014/main" id="{FF7B62BF-1E55-4C93-9D68-AEBD6FB1AFB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698" name="Text Box 1">
          <a:extLst>
            <a:ext uri="{FF2B5EF4-FFF2-40B4-BE49-F238E27FC236}">
              <a16:creationId xmlns:a16="http://schemas.microsoft.com/office/drawing/2014/main" id="{48974D07-C70C-44F8-9C2A-8C02EEBB7A0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699" name="Text Box 1">
          <a:extLst>
            <a:ext uri="{FF2B5EF4-FFF2-40B4-BE49-F238E27FC236}">
              <a16:creationId xmlns:a16="http://schemas.microsoft.com/office/drawing/2014/main" id="{ECB4DD60-6137-4E66-AE9D-3D2EE0CE8E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0" name="Text Box 1">
          <a:extLst>
            <a:ext uri="{FF2B5EF4-FFF2-40B4-BE49-F238E27FC236}">
              <a16:creationId xmlns:a16="http://schemas.microsoft.com/office/drawing/2014/main" id="{9E4AA1C9-7904-4685-BDD9-54F9F63E400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1" name="Text Box 1">
          <a:extLst>
            <a:ext uri="{FF2B5EF4-FFF2-40B4-BE49-F238E27FC236}">
              <a16:creationId xmlns:a16="http://schemas.microsoft.com/office/drawing/2014/main" id="{FE0E4A1E-7174-459E-A481-F3E647F4E77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2" name="Text Box 1">
          <a:extLst>
            <a:ext uri="{FF2B5EF4-FFF2-40B4-BE49-F238E27FC236}">
              <a16:creationId xmlns:a16="http://schemas.microsoft.com/office/drawing/2014/main" id="{976DC64C-8915-46B1-9883-E726AAC399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3" name="Text Box 1">
          <a:extLst>
            <a:ext uri="{FF2B5EF4-FFF2-40B4-BE49-F238E27FC236}">
              <a16:creationId xmlns:a16="http://schemas.microsoft.com/office/drawing/2014/main" id="{4178BF3B-C657-41E9-8397-7D7A3AA8F2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4" name="Text Box 1">
          <a:extLst>
            <a:ext uri="{FF2B5EF4-FFF2-40B4-BE49-F238E27FC236}">
              <a16:creationId xmlns:a16="http://schemas.microsoft.com/office/drawing/2014/main" id="{27FE8375-9628-46C7-B029-39775FDBA71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5" name="Text Box 1">
          <a:extLst>
            <a:ext uri="{FF2B5EF4-FFF2-40B4-BE49-F238E27FC236}">
              <a16:creationId xmlns:a16="http://schemas.microsoft.com/office/drawing/2014/main" id="{D5C10FCE-C191-496E-8769-884EE776916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6" name="Text Box 1">
          <a:extLst>
            <a:ext uri="{FF2B5EF4-FFF2-40B4-BE49-F238E27FC236}">
              <a16:creationId xmlns:a16="http://schemas.microsoft.com/office/drawing/2014/main" id="{6E01B2B5-C625-4A69-8530-732098693E3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7" name="Text Box 1">
          <a:extLst>
            <a:ext uri="{FF2B5EF4-FFF2-40B4-BE49-F238E27FC236}">
              <a16:creationId xmlns:a16="http://schemas.microsoft.com/office/drawing/2014/main" id="{CDDA6340-F2FE-402B-8415-9E51FA89CD7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8" name="Text Box 1">
          <a:extLst>
            <a:ext uri="{FF2B5EF4-FFF2-40B4-BE49-F238E27FC236}">
              <a16:creationId xmlns:a16="http://schemas.microsoft.com/office/drawing/2014/main" id="{CA3FE6DF-F6A4-4BAF-93A5-C501F7338CB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09" name="Text Box 1">
          <a:extLst>
            <a:ext uri="{FF2B5EF4-FFF2-40B4-BE49-F238E27FC236}">
              <a16:creationId xmlns:a16="http://schemas.microsoft.com/office/drawing/2014/main" id="{E373010E-AD40-44CD-9F28-330D27CDAA6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10" name="Text Box 1">
          <a:extLst>
            <a:ext uri="{FF2B5EF4-FFF2-40B4-BE49-F238E27FC236}">
              <a16:creationId xmlns:a16="http://schemas.microsoft.com/office/drawing/2014/main" id="{6E2B7526-FE41-40F6-B1EC-A097E7F0FE2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11" name="Text Box 1">
          <a:extLst>
            <a:ext uri="{FF2B5EF4-FFF2-40B4-BE49-F238E27FC236}">
              <a16:creationId xmlns:a16="http://schemas.microsoft.com/office/drawing/2014/main" id="{2892DA6D-E0D2-4F75-BE8B-574CD5D7F2E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12" name="Text Box 1">
          <a:extLst>
            <a:ext uri="{FF2B5EF4-FFF2-40B4-BE49-F238E27FC236}">
              <a16:creationId xmlns:a16="http://schemas.microsoft.com/office/drawing/2014/main" id="{E10BCEAF-8C73-4B7D-84A2-77EADC3C5CD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13" name="Text Box 1">
          <a:extLst>
            <a:ext uri="{FF2B5EF4-FFF2-40B4-BE49-F238E27FC236}">
              <a16:creationId xmlns:a16="http://schemas.microsoft.com/office/drawing/2014/main" id="{792E42C7-4C35-457B-B5E7-1A7A454741B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14" name="Text Box 1">
          <a:extLst>
            <a:ext uri="{FF2B5EF4-FFF2-40B4-BE49-F238E27FC236}">
              <a16:creationId xmlns:a16="http://schemas.microsoft.com/office/drawing/2014/main" id="{E9C4DBC9-1DBA-4888-9165-EB4DF57A5D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15" name="Text Box 1">
          <a:extLst>
            <a:ext uri="{FF2B5EF4-FFF2-40B4-BE49-F238E27FC236}">
              <a16:creationId xmlns:a16="http://schemas.microsoft.com/office/drawing/2014/main" id="{8FE44B7A-291F-4945-9C57-A47C475D93A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16" name="Text Box 1">
          <a:extLst>
            <a:ext uri="{FF2B5EF4-FFF2-40B4-BE49-F238E27FC236}">
              <a16:creationId xmlns:a16="http://schemas.microsoft.com/office/drawing/2014/main" id="{C37046E2-57CC-41A9-A2D5-1F58A149300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17" name="Text Box 1">
          <a:extLst>
            <a:ext uri="{FF2B5EF4-FFF2-40B4-BE49-F238E27FC236}">
              <a16:creationId xmlns:a16="http://schemas.microsoft.com/office/drawing/2014/main" id="{23B16B2F-A687-491A-A4BF-5E47D6CF9D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18" name="Text Box 1">
          <a:extLst>
            <a:ext uri="{FF2B5EF4-FFF2-40B4-BE49-F238E27FC236}">
              <a16:creationId xmlns:a16="http://schemas.microsoft.com/office/drawing/2014/main" id="{3190AF46-C7CA-42E6-A3BC-2E24A929E9A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19" name="Text Box 1">
          <a:extLst>
            <a:ext uri="{FF2B5EF4-FFF2-40B4-BE49-F238E27FC236}">
              <a16:creationId xmlns:a16="http://schemas.microsoft.com/office/drawing/2014/main" id="{AEA07634-5C7C-461E-A27E-3A3531AA8D0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0" name="Text Box 1">
          <a:extLst>
            <a:ext uri="{FF2B5EF4-FFF2-40B4-BE49-F238E27FC236}">
              <a16:creationId xmlns:a16="http://schemas.microsoft.com/office/drawing/2014/main" id="{4ABD679C-9002-49DE-9B33-5EAF360D3C0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1" name="Text Box 1">
          <a:extLst>
            <a:ext uri="{FF2B5EF4-FFF2-40B4-BE49-F238E27FC236}">
              <a16:creationId xmlns:a16="http://schemas.microsoft.com/office/drawing/2014/main" id="{3352F6D7-F40F-4BF2-A76F-E50F2C174D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22" name="Text Box 1">
          <a:extLst>
            <a:ext uri="{FF2B5EF4-FFF2-40B4-BE49-F238E27FC236}">
              <a16:creationId xmlns:a16="http://schemas.microsoft.com/office/drawing/2014/main" id="{EDE18220-A3C8-40D6-82E3-81AFA400B9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23" name="Text Box 1">
          <a:extLst>
            <a:ext uri="{FF2B5EF4-FFF2-40B4-BE49-F238E27FC236}">
              <a16:creationId xmlns:a16="http://schemas.microsoft.com/office/drawing/2014/main" id="{A4191EF3-E4F0-4CEC-936D-6899EBBC4F0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24" name="Text Box 1">
          <a:extLst>
            <a:ext uri="{FF2B5EF4-FFF2-40B4-BE49-F238E27FC236}">
              <a16:creationId xmlns:a16="http://schemas.microsoft.com/office/drawing/2014/main" id="{128A5508-C50A-4CD0-BF46-C17079A85FD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25" name="Text Box 1">
          <a:extLst>
            <a:ext uri="{FF2B5EF4-FFF2-40B4-BE49-F238E27FC236}">
              <a16:creationId xmlns:a16="http://schemas.microsoft.com/office/drawing/2014/main" id="{55BE8BEC-1119-4E26-8525-5EF561FBF12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6" name="Text Box 1">
          <a:extLst>
            <a:ext uri="{FF2B5EF4-FFF2-40B4-BE49-F238E27FC236}">
              <a16:creationId xmlns:a16="http://schemas.microsoft.com/office/drawing/2014/main" id="{DC8DE14C-9176-4E6C-B050-59890CCED4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7" name="Text Box 1">
          <a:extLst>
            <a:ext uri="{FF2B5EF4-FFF2-40B4-BE49-F238E27FC236}">
              <a16:creationId xmlns:a16="http://schemas.microsoft.com/office/drawing/2014/main" id="{C02F29A9-4104-4380-A1B1-476FE3B2FD3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8" name="Text Box 1">
          <a:extLst>
            <a:ext uri="{FF2B5EF4-FFF2-40B4-BE49-F238E27FC236}">
              <a16:creationId xmlns:a16="http://schemas.microsoft.com/office/drawing/2014/main" id="{A4790B77-10EF-404B-97D5-FF4AA901E0A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29" name="Text Box 1">
          <a:extLst>
            <a:ext uri="{FF2B5EF4-FFF2-40B4-BE49-F238E27FC236}">
              <a16:creationId xmlns:a16="http://schemas.microsoft.com/office/drawing/2014/main" id="{7AFDA456-B075-405F-9075-B8123758279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30" name="Text Box 1">
          <a:extLst>
            <a:ext uri="{FF2B5EF4-FFF2-40B4-BE49-F238E27FC236}">
              <a16:creationId xmlns:a16="http://schemas.microsoft.com/office/drawing/2014/main" id="{2D83F925-8E9F-4EA0-8256-A519C56CEAA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31" name="Text Box 1">
          <a:extLst>
            <a:ext uri="{FF2B5EF4-FFF2-40B4-BE49-F238E27FC236}">
              <a16:creationId xmlns:a16="http://schemas.microsoft.com/office/drawing/2014/main" id="{A4864676-EDA9-416F-BF6F-4E8AF8FA042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32" name="Text Box 1">
          <a:extLst>
            <a:ext uri="{FF2B5EF4-FFF2-40B4-BE49-F238E27FC236}">
              <a16:creationId xmlns:a16="http://schemas.microsoft.com/office/drawing/2014/main" id="{7DBB491A-2E00-4576-B930-EF29543AAE0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33" name="Text Box 1">
          <a:extLst>
            <a:ext uri="{FF2B5EF4-FFF2-40B4-BE49-F238E27FC236}">
              <a16:creationId xmlns:a16="http://schemas.microsoft.com/office/drawing/2014/main" id="{7776AEFA-3EAE-4CF8-A365-1D680B21610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34" name="Text Box 1">
          <a:extLst>
            <a:ext uri="{FF2B5EF4-FFF2-40B4-BE49-F238E27FC236}">
              <a16:creationId xmlns:a16="http://schemas.microsoft.com/office/drawing/2014/main" id="{01E64775-68F4-4833-AB93-D71554A1A9C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35" name="Text Box 1">
          <a:extLst>
            <a:ext uri="{FF2B5EF4-FFF2-40B4-BE49-F238E27FC236}">
              <a16:creationId xmlns:a16="http://schemas.microsoft.com/office/drawing/2014/main" id="{18FC8266-CD68-4C00-9B95-8F071A85742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36" name="Text Box 1">
          <a:extLst>
            <a:ext uri="{FF2B5EF4-FFF2-40B4-BE49-F238E27FC236}">
              <a16:creationId xmlns:a16="http://schemas.microsoft.com/office/drawing/2014/main" id="{684673D1-73A4-46A6-8DE4-C2513939EFB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37" name="Text Box 1">
          <a:extLst>
            <a:ext uri="{FF2B5EF4-FFF2-40B4-BE49-F238E27FC236}">
              <a16:creationId xmlns:a16="http://schemas.microsoft.com/office/drawing/2014/main" id="{0222126F-6EA4-4901-BB1B-596AA8A863B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38" name="Text Box 1">
          <a:extLst>
            <a:ext uri="{FF2B5EF4-FFF2-40B4-BE49-F238E27FC236}">
              <a16:creationId xmlns:a16="http://schemas.microsoft.com/office/drawing/2014/main" id="{B1B8D75D-FB21-4C1A-B1B9-74BFC484B8A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39" name="Text Box 1">
          <a:extLst>
            <a:ext uri="{FF2B5EF4-FFF2-40B4-BE49-F238E27FC236}">
              <a16:creationId xmlns:a16="http://schemas.microsoft.com/office/drawing/2014/main" id="{C76AB20A-8B04-40A5-907B-042058DE26C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40" name="Text Box 1">
          <a:extLst>
            <a:ext uri="{FF2B5EF4-FFF2-40B4-BE49-F238E27FC236}">
              <a16:creationId xmlns:a16="http://schemas.microsoft.com/office/drawing/2014/main" id="{253190BB-F150-402A-BF98-5E8CFB09E3B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41" name="Text Box 1">
          <a:extLst>
            <a:ext uri="{FF2B5EF4-FFF2-40B4-BE49-F238E27FC236}">
              <a16:creationId xmlns:a16="http://schemas.microsoft.com/office/drawing/2014/main" id="{93ACE4CC-3355-42D2-8ACB-8DC2CA04DDB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42" name="Text Box 1">
          <a:extLst>
            <a:ext uri="{FF2B5EF4-FFF2-40B4-BE49-F238E27FC236}">
              <a16:creationId xmlns:a16="http://schemas.microsoft.com/office/drawing/2014/main" id="{E7AB0C8E-9A96-43A3-B031-11545A4CF4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43" name="Text Box 1">
          <a:extLst>
            <a:ext uri="{FF2B5EF4-FFF2-40B4-BE49-F238E27FC236}">
              <a16:creationId xmlns:a16="http://schemas.microsoft.com/office/drawing/2014/main" id="{B8064046-5B84-4B2F-A533-7C85F57B982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44" name="Text Box 1">
          <a:extLst>
            <a:ext uri="{FF2B5EF4-FFF2-40B4-BE49-F238E27FC236}">
              <a16:creationId xmlns:a16="http://schemas.microsoft.com/office/drawing/2014/main" id="{0646BC5A-0264-45F2-BEF6-75E01C03613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45" name="Text Box 1">
          <a:extLst>
            <a:ext uri="{FF2B5EF4-FFF2-40B4-BE49-F238E27FC236}">
              <a16:creationId xmlns:a16="http://schemas.microsoft.com/office/drawing/2014/main" id="{0D2F2D76-EB8B-4BBF-BDDC-A7A233D52B5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46" name="Text Box 1">
          <a:extLst>
            <a:ext uri="{FF2B5EF4-FFF2-40B4-BE49-F238E27FC236}">
              <a16:creationId xmlns:a16="http://schemas.microsoft.com/office/drawing/2014/main" id="{B8B99805-D7AA-469D-ACA0-76010430E1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47" name="Text Box 1">
          <a:extLst>
            <a:ext uri="{FF2B5EF4-FFF2-40B4-BE49-F238E27FC236}">
              <a16:creationId xmlns:a16="http://schemas.microsoft.com/office/drawing/2014/main" id="{31BCE463-01F0-4ED2-A6A6-23DCAD0680E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48" name="Text Box 1">
          <a:extLst>
            <a:ext uri="{FF2B5EF4-FFF2-40B4-BE49-F238E27FC236}">
              <a16:creationId xmlns:a16="http://schemas.microsoft.com/office/drawing/2014/main" id="{1BC59CB7-34FC-488B-B19A-B81A81F13C0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49" name="Text Box 1">
          <a:extLst>
            <a:ext uri="{FF2B5EF4-FFF2-40B4-BE49-F238E27FC236}">
              <a16:creationId xmlns:a16="http://schemas.microsoft.com/office/drawing/2014/main" id="{BEF8137F-BC6E-4960-B139-938CE1DDEA2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0" name="Text Box 1">
          <a:extLst>
            <a:ext uri="{FF2B5EF4-FFF2-40B4-BE49-F238E27FC236}">
              <a16:creationId xmlns:a16="http://schemas.microsoft.com/office/drawing/2014/main" id="{CF8AA2F0-088A-40AC-BE64-067079FDB49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1" name="Text Box 1">
          <a:extLst>
            <a:ext uri="{FF2B5EF4-FFF2-40B4-BE49-F238E27FC236}">
              <a16:creationId xmlns:a16="http://schemas.microsoft.com/office/drawing/2014/main" id="{B8294674-3478-446C-9D17-ABC465EEA8F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2" name="Text Box 1">
          <a:extLst>
            <a:ext uri="{FF2B5EF4-FFF2-40B4-BE49-F238E27FC236}">
              <a16:creationId xmlns:a16="http://schemas.microsoft.com/office/drawing/2014/main" id="{46B30D6E-2DA4-4C07-B479-BA7168E42C6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3" name="Text Box 1">
          <a:extLst>
            <a:ext uri="{FF2B5EF4-FFF2-40B4-BE49-F238E27FC236}">
              <a16:creationId xmlns:a16="http://schemas.microsoft.com/office/drawing/2014/main" id="{3DC2CF9B-D71D-42E9-8826-5D588BF30B0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54" name="Text Box 1">
          <a:extLst>
            <a:ext uri="{FF2B5EF4-FFF2-40B4-BE49-F238E27FC236}">
              <a16:creationId xmlns:a16="http://schemas.microsoft.com/office/drawing/2014/main" id="{5BB0FB09-D999-4F07-90EC-145B9E6A81C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5" name="Text Box 1">
          <a:extLst>
            <a:ext uri="{FF2B5EF4-FFF2-40B4-BE49-F238E27FC236}">
              <a16:creationId xmlns:a16="http://schemas.microsoft.com/office/drawing/2014/main" id="{CAD4A676-3077-4FAA-8D31-34FF2D6B06D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56" name="Text Box 1">
          <a:extLst>
            <a:ext uri="{FF2B5EF4-FFF2-40B4-BE49-F238E27FC236}">
              <a16:creationId xmlns:a16="http://schemas.microsoft.com/office/drawing/2014/main" id="{E6A4D27F-20D6-488B-ABF8-7B5EDEED012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57" name="Text Box 1">
          <a:extLst>
            <a:ext uri="{FF2B5EF4-FFF2-40B4-BE49-F238E27FC236}">
              <a16:creationId xmlns:a16="http://schemas.microsoft.com/office/drawing/2014/main" id="{22FC3FD4-9BD0-480E-B9B1-BFFB57A718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758" name="Text Box 1">
          <a:extLst>
            <a:ext uri="{FF2B5EF4-FFF2-40B4-BE49-F238E27FC236}">
              <a16:creationId xmlns:a16="http://schemas.microsoft.com/office/drawing/2014/main" id="{40F1FE68-4EB5-4EFB-AF81-DC4D90297ED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759" name="Text Box 1">
          <a:extLst>
            <a:ext uri="{FF2B5EF4-FFF2-40B4-BE49-F238E27FC236}">
              <a16:creationId xmlns:a16="http://schemas.microsoft.com/office/drawing/2014/main" id="{BDA5650B-AE5C-4FAD-BCEA-67C6DDE39B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760" name="Text Box 1">
          <a:extLst>
            <a:ext uri="{FF2B5EF4-FFF2-40B4-BE49-F238E27FC236}">
              <a16:creationId xmlns:a16="http://schemas.microsoft.com/office/drawing/2014/main" id="{90BAB496-BD05-41F0-8171-B8D64D30995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761" name="Text Box 1">
          <a:extLst>
            <a:ext uri="{FF2B5EF4-FFF2-40B4-BE49-F238E27FC236}">
              <a16:creationId xmlns:a16="http://schemas.microsoft.com/office/drawing/2014/main" id="{FD834F79-49D0-4675-B05B-0A8728474BE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62" name="Text Box 1">
          <a:extLst>
            <a:ext uri="{FF2B5EF4-FFF2-40B4-BE49-F238E27FC236}">
              <a16:creationId xmlns:a16="http://schemas.microsoft.com/office/drawing/2014/main" id="{00D633F0-7164-4A37-B3B1-6F4BEC2F8FF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63" name="Text Box 1">
          <a:extLst>
            <a:ext uri="{FF2B5EF4-FFF2-40B4-BE49-F238E27FC236}">
              <a16:creationId xmlns:a16="http://schemas.microsoft.com/office/drawing/2014/main" id="{95B7D0C4-6D09-4454-AB24-8BA2258444A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64" name="Text Box 1">
          <a:extLst>
            <a:ext uri="{FF2B5EF4-FFF2-40B4-BE49-F238E27FC236}">
              <a16:creationId xmlns:a16="http://schemas.microsoft.com/office/drawing/2014/main" id="{504AD185-4C5C-43D8-A66B-0266F3C6935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65" name="Text Box 1">
          <a:extLst>
            <a:ext uri="{FF2B5EF4-FFF2-40B4-BE49-F238E27FC236}">
              <a16:creationId xmlns:a16="http://schemas.microsoft.com/office/drawing/2014/main" id="{F63F8128-C025-48D2-A0AB-659ACB5A8C1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66" name="Text Box 1">
          <a:extLst>
            <a:ext uri="{FF2B5EF4-FFF2-40B4-BE49-F238E27FC236}">
              <a16:creationId xmlns:a16="http://schemas.microsoft.com/office/drawing/2014/main" id="{E8074115-AC14-45DD-90AF-34955C5D4EA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67" name="Text Box 1">
          <a:extLst>
            <a:ext uri="{FF2B5EF4-FFF2-40B4-BE49-F238E27FC236}">
              <a16:creationId xmlns:a16="http://schemas.microsoft.com/office/drawing/2014/main" id="{86B8815C-3695-4FB2-BDD4-5F84DE7E841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68" name="Text Box 1">
          <a:extLst>
            <a:ext uri="{FF2B5EF4-FFF2-40B4-BE49-F238E27FC236}">
              <a16:creationId xmlns:a16="http://schemas.microsoft.com/office/drawing/2014/main" id="{0E3233E3-5DAD-4971-9720-09308C05E38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69" name="Text Box 1">
          <a:extLst>
            <a:ext uri="{FF2B5EF4-FFF2-40B4-BE49-F238E27FC236}">
              <a16:creationId xmlns:a16="http://schemas.microsoft.com/office/drawing/2014/main" id="{1FA338A7-C3B7-4054-8598-8F763092A18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70" name="Text Box 1">
          <a:extLst>
            <a:ext uri="{FF2B5EF4-FFF2-40B4-BE49-F238E27FC236}">
              <a16:creationId xmlns:a16="http://schemas.microsoft.com/office/drawing/2014/main" id="{1C975FC9-ACD2-45C6-8EFD-01B79FA097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71" name="Text Box 1">
          <a:extLst>
            <a:ext uri="{FF2B5EF4-FFF2-40B4-BE49-F238E27FC236}">
              <a16:creationId xmlns:a16="http://schemas.microsoft.com/office/drawing/2014/main" id="{4947133D-2545-43F8-ACD5-625E510FE58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72" name="Text Box 1">
          <a:extLst>
            <a:ext uri="{FF2B5EF4-FFF2-40B4-BE49-F238E27FC236}">
              <a16:creationId xmlns:a16="http://schemas.microsoft.com/office/drawing/2014/main" id="{226842DF-ACF3-407C-AE39-4F42E76846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73" name="Text Box 1">
          <a:extLst>
            <a:ext uri="{FF2B5EF4-FFF2-40B4-BE49-F238E27FC236}">
              <a16:creationId xmlns:a16="http://schemas.microsoft.com/office/drawing/2014/main" id="{704DBA4C-A489-4E6E-9531-C01D970CFC0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74" name="Text Box 1">
          <a:extLst>
            <a:ext uri="{FF2B5EF4-FFF2-40B4-BE49-F238E27FC236}">
              <a16:creationId xmlns:a16="http://schemas.microsoft.com/office/drawing/2014/main" id="{BA31E520-97DE-4F77-AC91-D0A081588A2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75" name="Text Box 1">
          <a:extLst>
            <a:ext uri="{FF2B5EF4-FFF2-40B4-BE49-F238E27FC236}">
              <a16:creationId xmlns:a16="http://schemas.microsoft.com/office/drawing/2014/main" id="{D929A282-D48B-42D7-8BC3-7916748EFAD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76" name="Text Box 1">
          <a:extLst>
            <a:ext uri="{FF2B5EF4-FFF2-40B4-BE49-F238E27FC236}">
              <a16:creationId xmlns:a16="http://schemas.microsoft.com/office/drawing/2014/main" id="{7F7AB1DA-42AC-420D-856D-E7467214DC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77" name="Text Box 1">
          <a:extLst>
            <a:ext uri="{FF2B5EF4-FFF2-40B4-BE49-F238E27FC236}">
              <a16:creationId xmlns:a16="http://schemas.microsoft.com/office/drawing/2014/main" id="{81D4F25A-6350-42C6-845B-99E32BFA4AB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78" name="Text Box 1">
          <a:extLst>
            <a:ext uri="{FF2B5EF4-FFF2-40B4-BE49-F238E27FC236}">
              <a16:creationId xmlns:a16="http://schemas.microsoft.com/office/drawing/2014/main" id="{5B71E401-0F0C-4F63-B865-DA8E594BFBE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79" name="Text Box 1">
          <a:extLst>
            <a:ext uri="{FF2B5EF4-FFF2-40B4-BE49-F238E27FC236}">
              <a16:creationId xmlns:a16="http://schemas.microsoft.com/office/drawing/2014/main" id="{C7A2610E-5B84-44A9-AA80-9314A27C795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780" name="Text Box 1">
          <a:extLst>
            <a:ext uri="{FF2B5EF4-FFF2-40B4-BE49-F238E27FC236}">
              <a16:creationId xmlns:a16="http://schemas.microsoft.com/office/drawing/2014/main" id="{9EF2F9A5-5DD6-421F-A926-1E8E6E19820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781" name="Text Box 1">
          <a:extLst>
            <a:ext uri="{FF2B5EF4-FFF2-40B4-BE49-F238E27FC236}">
              <a16:creationId xmlns:a16="http://schemas.microsoft.com/office/drawing/2014/main" id="{12D9EBFD-7E36-448A-9158-1C45087DC5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82" name="Text Box 1">
          <a:extLst>
            <a:ext uri="{FF2B5EF4-FFF2-40B4-BE49-F238E27FC236}">
              <a16:creationId xmlns:a16="http://schemas.microsoft.com/office/drawing/2014/main" id="{5784382E-B148-4EA0-BE8B-45C49A506A1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83" name="Text Box 1">
          <a:extLst>
            <a:ext uri="{FF2B5EF4-FFF2-40B4-BE49-F238E27FC236}">
              <a16:creationId xmlns:a16="http://schemas.microsoft.com/office/drawing/2014/main" id="{F857E564-1915-46F2-8165-C8855A125B9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84" name="Text Box 1">
          <a:extLst>
            <a:ext uri="{FF2B5EF4-FFF2-40B4-BE49-F238E27FC236}">
              <a16:creationId xmlns:a16="http://schemas.microsoft.com/office/drawing/2014/main" id="{E9053B2C-764A-4AA2-8144-3CAB71F1E2C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785" name="Text Box 1">
          <a:extLst>
            <a:ext uri="{FF2B5EF4-FFF2-40B4-BE49-F238E27FC236}">
              <a16:creationId xmlns:a16="http://schemas.microsoft.com/office/drawing/2014/main" id="{06AF7B04-060F-4CCC-A37E-5F3838B7E0B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86" name="Text Box 1">
          <a:extLst>
            <a:ext uri="{FF2B5EF4-FFF2-40B4-BE49-F238E27FC236}">
              <a16:creationId xmlns:a16="http://schemas.microsoft.com/office/drawing/2014/main" id="{F6592D0F-7745-45DA-9A75-15919452FC8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87" name="Text Box 1">
          <a:extLst>
            <a:ext uri="{FF2B5EF4-FFF2-40B4-BE49-F238E27FC236}">
              <a16:creationId xmlns:a16="http://schemas.microsoft.com/office/drawing/2014/main" id="{77C3BB06-D95B-4E79-B224-DF122F35A9F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88" name="Text Box 1">
          <a:extLst>
            <a:ext uri="{FF2B5EF4-FFF2-40B4-BE49-F238E27FC236}">
              <a16:creationId xmlns:a16="http://schemas.microsoft.com/office/drawing/2014/main" id="{4AFDAF6D-09CB-4957-B57A-6D17155A5C0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89" name="Text Box 1">
          <a:extLst>
            <a:ext uri="{FF2B5EF4-FFF2-40B4-BE49-F238E27FC236}">
              <a16:creationId xmlns:a16="http://schemas.microsoft.com/office/drawing/2014/main" id="{4B58BCE9-1A8A-45C9-9CF6-01D18AC4786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0" name="Text Box 1">
          <a:extLst>
            <a:ext uri="{FF2B5EF4-FFF2-40B4-BE49-F238E27FC236}">
              <a16:creationId xmlns:a16="http://schemas.microsoft.com/office/drawing/2014/main" id="{6E5BA4D4-5EC0-49C7-98D5-0A4C68AC07F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1" name="Text Box 1">
          <a:extLst>
            <a:ext uri="{FF2B5EF4-FFF2-40B4-BE49-F238E27FC236}">
              <a16:creationId xmlns:a16="http://schemas.microsoft.com/office/drawing/2014/main" id="{363D802A-9260-40FB-A723-88F140F2615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2" name="Text Box 1">
          <a:extLst>
            <a:ext uri="{FF2B5EF4-FFF2-40B4-BE49-F238E27FC236}">
              <a16:creationId xmlns:a16="http://schemas.microsoft.com/office/drawing/2014/main" id="{D185A535-6B99-4108-BEBF-0C183B01731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3" name="Text Box 1">
          <a:extLst>
            <a:ext uri="{FF2B5EF4-FFF2-40B4-BE49-F238E27FC236}">
              <a16:creationId xmlns:a16="http://schemas.microsoft.com/office/drawing/2014/main" id="{6D11235F-C73C-4286-8D7E-A734D1767AE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4" name="Text Box 1">
          <a:extLst>
            <a:ext uri="{FF2B5EF4-FFF2-40B4-BE49-F238E27FC236}">
              <a16:creationId xmlns:a16="http://schemas.microsoft.com/office/drawing/2014/main" id="{563E6D8A-91AF-4756-9EA2-167DAD153545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5" name="Text Box 1">
          <a:extLst>
            <a:ext uri="{FF2B5EF4-FFF2-40B4-BE49-F238E27FC236}">
              <a16:creationId xmlns:a16="http://schemas.microsoft.com/office/drawing/2014/main" id="{BF660E1D-87BB-41D8-A3CA-3D0D1BCBF6A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6" name="Text Box 1">
          <a:extLst>
            <a:ext uri="{FF2B5EF4-FFF2-40B4-BE49-F238E27FC236}">
              <a16:creationId xmlns:a16="http://schemas.microsoft.com/office/drawing/2014/main" id="{7E70EEC1-369D-47DE-BCC5-070CC58EC3E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7" name="Text Box 1">
          <a:extLst>
            <a:ext uri="{FF2B5EF4-FFF2-40B4-BE49-F238E27FC236}">
              <a16:creationId xmlns:a16="http://schemas.microsoft.com/office/drawing/2014/main" id="{437D5AD7-55AA-41FF-96A9-C8355C22E73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8" name="Text Box 1">
          <a:extLst>
            <a:ext uri="{FF2B5EF4-FFF2-40B4-BE49-F238E27FC236}">
              <a16:creationId xmlns:a16="http://schemas.microsoft.com/office/drawing/2014/main" id="{047B1F89-01DF-4DBC-84B2-C1D489B14F9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799" name="Text Box 1">
          <a:extLst>
            <a:ext uri="{FF2B5EF4-FFF2-40B4-BE49-F238E27FC236}">
              <a16:creationId xmlns:a16="http://schemas.microsoft.com/office/drawing/2014/main" id="{A545CD32-3E4F-4158-BF0A-BB5A87CBA29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800" name="Text Box 1">
          <a:extLst>
            <a:ext uri="{FF2B5EF4-FFF2-40B4-BE49-F238E27FC236}">
              <a16:creationId xmlns:a16="http://schemas.microsoft.com/office/drawing/2014/main" id="{DD4D7F7D-0033-4BBC-987C-FA972FA0C9A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85</xdr:row>
      <xdr:rowOff>7620</xdr:rowOff>
    </xdr:to>
    <xdr:sp macro="" textlink="">
      <xdr:nvSpPr>
        <xdr:cNvPr id="7801" name="Text Box 1">
          <a:extLst>
            <a:ext uri="{FF2B5EF4-FFF2-40B4-BE49-F238E27FC236}">
              <a16:creationId xmlns:a16="http://schemas.microsoft.com/office/drawing/2014/main" id="{418B60C5-1001-4ECD-B9BD-C49D5AEE445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373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02" name="Text Box 1">
          <a:extLst>
            <a:ext uri="{FF2B5EF4-FFF2-40B4-BE49-F238E27FC236}">
              <a16:creationId xmlns:a16="http://schemas.microsoft.com/office/drawing/2014/main" id="{BE3A3A1C-EB40-447C-8941-B53A6AFB7B8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03" name="Text Box 1">
          <a:extLst>
            <a:ext uri="{FF2B5EF4-FFF2-40B4-BE49-F238E27FC236}">
              <a16:creationId xmlns:a16="http://schemas.microsoft.com/office/drawing/2014/main" id="{B7B8D317-1D5B-4287-B44D-9374E624FB8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04" name="Text Box 1">
          <a:extLst>
            <a:ext uri="{FF2B5EF4-FFF2-40B4-BE49-F238E27FC236}">
              <a16:creationId xmlns:a16="http://schemas.microsoft.com/office/drawing/2014/main" id="{96EEAD02-2691-401F-A1D1-2B9EAFEBC08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05" name="Text Box 1">
          <a:extLst>
            <a:ext uri="{FF2B5EF4-FFF2-40B4-BE49-F238E27FC236}">
              <a16:creationId xmlns:a16="http://schemas.microsoft.com/office/drawing/2014/main" id="{4B4612C2-B3FB-4C6B-A211-6BB78BF68FC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06" name="Text Box 1">
          <a:extLst>
            <a:ext uri="{FF2B5EF4-FFF2-40B4-BE49-F238E27FC236}">
              <a16:creationId xmlns:a16="http://schemas.microsoft.com/office/drawing/2014/main" id="{3060F81D-5124-47FB-B27A-C35CF23940B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07" name="Text Box 1">
          <a:extLst>
            <a:ext uri="{FF2B5EF4-FFF2-40B4-BE49-F238E27FC236}">
              <a16:creationId xmlns:a16="http://schemas.microsoft.com/office/drawing/2014/main" id="{5209F3E1-78B7-4033-8515-54F8E423607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08" name="Text Box 1">
          <a:extLst>
            <a:ext uri="{FF2B5EF4-FFF2-40B4-BE49-F238E27FC236}">
              <a16:creationId xmlns:a16="http://schemas.microsoft.com/office/drawing/2014/main" id="{9774FAB1-53B7-458E-9511-A637B2C4332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09" name="Text Box 1">
          <a:extLst>
            <a:ext uri="{FF2B5EF4-FFF2-40B4-BE49-F238E27FC236}">
              <a16:creationId xmlns:a16="http://schemas.microsoft.com/office/drawing/2014/main" id="{644197E5-AB05-4D08-A7C5-1D09DCE5AA9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10" name="Text Box 1">
          <a:extLst>
            <a:ext uri="{FF2B5EF4-FFF2-40B4-BE49-F238E27FC236}">
              <a16:creationId xmlns:a16="http://schemas.microsoft.com/office/drawing/2014/main" id="{BA75FC23-B19B-4C62-BB22-C7D859BE457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11" name="Text Box 1">
          <a:extLst>
            <a:ext uri="{FF2B5EF4-FFF2-40B4-BE49-F238E27FC236}">
              <a16:creationId xmlns:a16="http://schemas.microsoft.com/office/drawing/2014/main" id="{0E537157-FA96-4CA0-936D-C42D9CAA6A5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12" name="Text Box 1">
          <a:extLst>
            <a:ext uri="{FF2B5EF4-FFF2-40B4-BE49-F238E27FC236}">
              <a16:creationId xmlns:a16="http://schemas.microsoft.com/office/drawing/2014/main" id="{F9566795-214C-4FE1-B65A-CE74BF9E4AC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13" name="Text Box 1">
          <a:extLst>
            <a:ext uri="{FF2B5EF4-FFF2-40B4-BE49-F238E27FC236}">
              <a16:creationId xmlns:a16="http://schemas.microsoft.com/office/drawing/2014/main" id="{E9B73B95-B666-4D7D-B0D1-7967781FC8B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14" name="Text Box 1">
          <a:extLst>
            <a:ext uri="{FF2B5EF4-FFF2-40B4-BE49-F238E27FC236}">
              <a16:creationId xmlns:a16="http://schemas.microsoft.com/office/drawing/2014/main" id="{188F0AC6-8986-4C41-9ED1-7ABF40A8BEE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15" name="Text Box 1">
          <a:extLst>
            <a:ext uri="{FF2B5EF4-FFF2-40B4-BE49-F238E27FC236}">
              <a16:creationId xmlns:a16="http://schemas.microsoft.com/office/drawing/2014/main" id="{22B5681D-F4DE-405A-8F17-BCAC01E8348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16" name="Text Box 1">
          <a:extLst>
            <a:ext uri="{FF2B5EF4-FFF2-40B4-BE49-F238E27FC236}">
              <a16:creationId xmlns:a16="http://schemas.microsoft.com/office/drawing/2014/main" id="{9848EC67-80CF-4900-8956-ED66E647BFE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17" name="Text Box 1">
          <a:extLst>
            <a:ext uri="{FF2B5EF4-FFF2-40B4-BE49-F238E27FC236}">
              <a16:creationId xmlns:a16="http://schemas.microsoft.com/office/drawing/2014/main" id="{C346EBB5-3DD7-4683-84CA-E24A5EEAB94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18" name="Text Box 1">
          <a:extLst>
            <a:ext uri="{FF2B5EF4-FFF2-40B4-BE49-F238E27FC236}">
              <a16:creationId xmlns:a16="http://schemas.microsoft.com/office/drawing/2014/main" id="{95C13F0C-D8F4-4DBB-BF23-63009F8C1A0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19" name="Text Box 1">
          <a:extLst>
            <a:ext uri="{FF2B5EF4-FFF2-40B4-BE49-F238E27FC236}">
              <a16:creationId xmlns:a16="http://schemas.microsoft.com/office/drawing/2014/main" id="{77EE229C-C54D-4D9A-BD50-7E5A8CD7156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20" name="Text Box 1">
          <a:extLst>
            <a:ext uri="{FF2B5EF4-FFF2-40B4-BE49-F238E27FC236}">
              <a16:creationId xmlns:a16="http://schemas.microsoft.com/office/drawing/2014/main" id="{C1FBC458-7EC3-46BC-823C-BC7AD1906CE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21" name="Text Box 1">
          <a:extLst>
            <a:ext uri="{FF2B5EF4-FFF2-40B4-BE49-F238E27FC236}">
              <a16:creationId xmlns:a16="http://schemas.microsoft.com/office/drawing/2014/main" id="{A12F733F-E8A8-4065-BD11-EE4A2DF0FFC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22" name="Text Box 1">
          <a:extLst>
            <a:ext uri="{FF2B5EF4-FFF2-40B4-BE49-F238E27FC236}">
              <a16:creationId xmlns:a16="http://schemas.microsoft.com/office/drawing/2014/main" id="{288DA784-46BF-4023-B0D6-FAF9566B4EE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23" name="Text Box 1">
          <a:extLst>
            <a:ext uri="{FF2B5EF4-FFF2-40B4-BE49-F238E27FC236}">
              <a16:creationId xmlns:a16="http://schemas.microsoft.com/office/drawing/2014/main" id="{107A9104-8548-4CCC-9538-2FEB1EF9884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24" name="Text Box 1">
          <a:extLst>
            <a:ext uri="{FF2B5EF4-FFF2-40B4-BE49-F238E27FC236}">
              <a16:creationId xmlns:a16="http://schemas.microsoft.com/office/drawing/2014/main" id="{B68E6E2C-5766-4AD7-80C0-CA7EFB1A87C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25" name="Text Box 1">
          <a:extLst>
            <a:ext uri="{FF2B5EF4-FFF2-40B4-BE49-F238E27FC236}">
              <a16:creationId xmlns:a16="http://schemas.microsoft.com/office/drawing/2014/main" id="{6499D575-7076-46CC-A1C8-49B8451B53D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26" name="Text Box 1">
          <a:extLst>
            <a:ext uri="{FF2B5EF4-FFF2-40B4-BE49-F238E27FC236}">
              <a16:creationId xmlns:a16="http://schemas.microsoft.com/office/drawing/2014/main" id="{D8C12C80-AA75-4D87-A5C0-7ADB5A02C25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27" name="Text Box 1">
          <a:extLst>
            <a:ext uri="{FF2B5EF4-FFF2-40B4-BE49-F238E27FC236}">
              <a16:creationId xmlns:a16="http://schemas.microsoft.com/office/drawing/2014/main" id="{C81C27C4-8144-49F9-B3BB-B2627623012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28" name="Text Box 1">
          <a:extLst>
            <a:ext uri="{FF2B5EF4-FFF2-40B4-BE49-F238E27FC236}">
              <a16:creationId xmlns:a16="http://schemas.microsoft.com/office/drawing/2014/main" id="{E53FC958-2BA9-4A91-B65C-79A7A0F3611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29" name="Text Box 1">
          <a:extLst>
            <a:ext uri="{FF2B5EF4-FFF2-40B4-BE49-F238E27FC236}">
              <a16:creationId xmlns:a16="http://schemas.microsoft.com/office/drawing/2014/main" id="{FFBF09CE-AED4-4300-B1EF-CDC06072603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0" name="Text Box 1">
          <a:extLst>
            <a:ext uri="{FF2B5EF4-FFF2-40B4-BE49-F238E27FC236}">
              <a16:creationId xmlns:a16="http://schemas.microsoft.com/office/drawing/2014/main" id="{232BCCF3-F6CC-4659-AEB0-C1ADDF1CAC5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1" name="Text Box 1">
          <a:extLst>
            <a:ext uri="{FF2B5EF4-FFF2-40B4-BE49-F238E27FC236}">
              <a16:creationId xmlns:a16="http://schemas.microsoft.com/office/drawing/2014/main" id="{DCB4762F-ED10-4766-A09F-EE25C9757BD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2" name="Text Box 1">
          <a:extLst>
            <a:ext uri="{FF2B5EF4-FFF2-40B4-BE49-F238E27FC236}">
              <a16:creationId xmlns:a16="http://schemas.microsoft.com/office/drawing/2014/main" id="{D1A3A07A-2319-44CD-ABBE-A6D8A897EF01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3" name="Text Box 1">
          <a:extLst>
            <a:ext uri="{FF2B5EF4-FFF2-40B4-BE49-F238E27FC236}">
              <a16:creationId xmlns:a16="http://schemas.microsoft.com/office/drawing/2014/main" id="{5AB0C174-DB20-4987-AD1C-AD29380B7CE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34" name="Text Box 1">
          <a:extLst>
            <a:ext uri="{FF2B5EF4-FFF2-40B4-BE49-F238E27FC236}">
              <a16:creationId xmlns:a16="http://schemas.microsoft.com/office/drawing/2014/main" id="{7AE82069-3E29-4F00-8B3A-D4F4481261F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35" name="Text Box 1">
          <a:extLst>
            <a:ext uri="{FF2B5EF4-FFF2-40B4-BE49-F238E27FC236}">
              <a16:creationId xmlns:a16="http://schemas.microsoft.com/office/drawing/2014/main" id="{9D21639E-498D-44CE-A387-5CF402344AF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60960</xdr:rowOff>
    </xdr:to>
    <xdr:sp macro="" textlink="">
      <xdr:nvSpPr>
        <xdr:cNvPr id="7836" name="Text Box 1">
          <a:extLst>
            <a:ext uri="{FF2B5EF4-FFF2-40B4-BE49-F238E27FC236}">
              <a16:creationId xmlns:a16="http://schemas.microsoft.com/office/drawing/2014/main" id="{C71565AA-ABFD-46E2-B5A0-4FF12F9D4E7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37" name="Text Box 1">
          <a:extLst>
            <a:ext uri="{FF2B5EF4-FFF2-40B4-BE49-F238E27FC236}">
              <a16:creationId xmlns:a16="http://schemas.microsoft.com/office/drawing/2014/main" id="{2507BA49-3C86-4BC7-B3E7-41CBA4650E2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8" name="Text Box 1">
          <a:extLst>
            <a:ext uri="{FF2B5EF4-FFF2-40B4-BE49-F238E27FC236}">
              <a16:creationId xmlns:a16="http://schemas.microsoft.com/office/drawing/2014/main" id="{BF8E06E4-6449-4172-ACCE-9CA36F205DB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39" name="Text Box 1">
          <a:extLst>
            <a:ext uri="{FF2B5EF4-FFF2-40B4-BE49-F238E27FC236}">
              <a16:creationId xmlns:a16="http://schemas.microsoft.com/office/drawing/2014/main" id="{51D71DC5-BCC1-4572-B385-719543A7C87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40" name="Text Box 1">
          <a:extLst>
            <a:ext uri="{FF2B5EF4-FFF2-40B4-BE49-F238E27FC236}">
              <a16:creationId xmlns:a16="http://schemas.microsoft.com/office/drawing/2014/main" id="{42D4706A-68C1-46AB-87FA-67FDF43D31D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41" name="Text Box 1">
          <a:extLst>
            <a:ext uri="{FF2B5EF4-FFF2-40B4-BE49-F238E27FC236}">
              <a16:creationId xmlns:a16="http://schemas.microsoft.com/office/drawing/2014/main" id="{390DC501-227F-42CF-8959-5B840F90AD82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42" name="Text Box 1">
          <a:extLst>
            <a:ext uri="{FF2B5EF4-FFF2-40B4-BE49-F238E27FC236}">
              <a16:creationId xmlns:a16="http://schemas.microsoft.com/office/drawing/2014/main" id="{CFC6B86D-DAD6-49DB-827D-77A58F1CE5C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43" name="Text Box 1">
          <a:extLst>
            <a:ext uri="{FF2B5EF4-FFF2-40B4-BE49-F238E27FC236}">
              <a16:creationId xmlns:a16="http://schemas.microsoft.com/office/drawing/2014/main" id="{775D6A8D-9E72-4089-A785-1C7BE0F88C7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44" name="Text Box 1">
          <a:extLst>
            <a:ext uri="{FF2B5EF4-FFF2-40B4-BE49-F238E27FC236}">
              <a16:creationId xmlns:a16="http://schemas.microsoft.com/office/drawing/2014/main" id="{C424E478-995E-42E4-930A-9F40FEEC28A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45" name="Text Box 1">
          <a:extLst>
            <a:ext uri="{FF2B5EF4-FFF2-40B4-BE49-F238E27FC236}">
              <a16:creationId xmlns:a16="http://schemas.microsoft.com/office/drawing/2014/main" id="{E8EC90D3-0CCD-4269-9EEE-85A5961EDC6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46" name="Text Box 1">
          <a:extLst>
            <a:ext uri="{FF2B5EF4-FFF2-40B4-BE49-F238E27FC236}">
              <a16:creationId xmlns:a16="http://schemas.microsoft.com/office/drawing/2014/main" id="{4E38A128-7F51-40C6-A62A-A16E54EBE88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47" name="Text Box 1">
          <a:extLst>
            <a:ext uri="{FF2B5EF4-FFF2-40B4-BE49-F238E27FC236}">
              <a16:creationId xmlns:a16="http://schemas.microsoft.com/office/drawing/2014/main" id="{27D779EE-E295-48BB-84DF-EB87785CFF9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48" name="Text Box 1">
          <a:extLst>
            <a:ext uri="{FF2B5EF4-FFF2-40B4-BE49-F238E27FC236}">
              <a16:creationId xmlns:a16="http://schemas.microsoft.com/office/drawing/2014/main" id="{864FCA24-E708-4226-99BD-2C4BE854AAF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49" name="Text Box 1">
          <a:extLst>
            <a:ext uri="{FF2B5EF4-FFF2-40B4-BE49-F238E27FC236}">
              <a16:creationId xmlns:a16="http://schemas.microsoft.com/office/drawing/2014/main" id="{4D881EE3-193C-46AE-9C3E-A9324253235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50" name="Text Box 1">
          <a:extLst>
            <a:ext uri="{FF2B5EF4-FFF2-40B4-BE49-F238E27FC236}">
              <a16:creationId xmlns:a16="http://schemas.microsoft.com/office/drawing/2014/main" id="{EF21DF1F-306E-475B-88B7-2243BB20C9F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51" name="Text Box 1">
          <a:extLst>
            <a:ext uri="{FF2B5EF4-FFF2-40B4-BE49-F238E27FC236}">
              <a16:creationId xmlns:a16="http://schemas.microsoft.com/office/drawing/2014/main" id="{0D09440E-044A-4EEA-97EE-7E8ABFB93DA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52" name="Text Box 1">
          <a:extLst>
            <a:ext uri="{FF2B5EF4-FFF2-40B4-BE49-F238E27FC236}">
              <a16:creationId xmlns:a16="http://schemas.microsoft.com/office/drawing/2014/main" id="{2252BCE9-A6C2-4947-8F44-271833DEEF3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53" name="Text Box 1">
          <a:extLst>
            <a:ext uri="{FF2B5EF4-FFF2-40B4-BE49-F238E27FC236}">
              <a16:creationId xmlns:a16="http://schemas.microsoft.com/office/drawing/2014/main" id="{DCEC2135-E9FB-4A9F-A5AF-75DA1FF87A6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54" name="Text Box 1">
          <a:extLst>
            <a:ext uri="{FF2B5EF4-FFF2-40B4-BE49-F238E27FC236}">
              <a16:creationId xmlns:a16="http://schemas.microsoft.com/office/drawing/2014/main" id="{1738DC81-CC68-4499-BB58-09B60B49EF9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55" name="Text Box 1">
          <a:extLst>
            <a:ext uri="{FF2B5EF4-FFF2-40B4-BE49-F238E27FC236}">
              <a16:creationId xmlns:a16="http://schemas.microsoft.com/office/drawing/2014/main" id="{4352FAFC-841C-4F91-B44D-3B88283D5BB8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56" name="Text Box 1">
          <a:extLst>
            <a:ext uri="{FF2B5EF4-FFF2-40B4-BE49-F238E27FC236}">
              <a16:creationId xmlns:a16="http://schemas.microsoft.com/office/drawing/2014/main" id="{82A86452-6924-4940-A25D-2FB1D3EA1BD6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57" name="Text Box 1">
          <a:extLst>
            <a:ext uri="{FF2B5EF4-FFF2-40B4-BE49-F238E27FC236}">
              <a16:creationId xmlns:a16="http://schemas.microsoft.com/office/drawing/2014/main" id="{557A1285-3CB3-4097-85E9-FBC1525E570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58" name="Text Box 1">
          <a:extLst>
            <a:ext uri="{FF2B5EF4-FFF2-40B4-BE49-F238E27FC236}">
              <a16:creationId xmlns:a16="http://schemas.microsoft.com/office/drawing/2014/main" id="{78F49698-1839-4879-AD7A-EEB3D723E857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59" name="Text Box 1">
          <a:extLst>
            <a:ext uri="{FF2B5EF4-FFF2-40B4-BE49-F238E27FC236}">
              <a16:creationId xmlns:a16="http://schemas.microsoft.com/office/drawing/2014/main" id="{69DCBA0F-8F54-4AB8-B2A7-E77781D80C6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60" name="Text Box 1">
          <a:extLst>
            <a:ext uri="{FF2B5EF4-FFF2-40B4-BE49-F238E27FC236}">
              <a16:creationId xmlns:a16="http://schemas.microsoft.com/office/drawing/2014/main" id="{F663ECE7-C7A3-47D4-BDB4-5032FE4D7B73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61" name="Text Box 1">
          <a:extLst>
            <a:ext uri="{FF2B5EF4-FFF2-40B4-BE49-F238E27FC236}">
              <a16:creationId xmlns:a16="http://schemas.microsoft.com/office/drawing/2014/main" id="{E225ACA1-9204-461C-90A3-3525570927C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62" name="Text Box 1">
          <a:extLst>
            <a:ext uri="{FF2B5EF4-FFF2-40B4-BE49-F238E27FC236}">
              <a16:creationId xmlns:a16="http://schemas.microsoft.com/office/drawing/2014/main" id="{A3A2F3BA-FFF0-4C31-84C9-C1F391CA6E5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63" name="Text Box 1">
          <a:extLst>
            <a:ext uri="{FF2B5EF4-FFF2-40B4-BE49-F238E27FC236}">
              <a16:creationId xmlns:a16="http://schemas.microsoft.com/office/drawing/2014/main" id="{2BE5DB79-A649-4818-BCB2-70F58676C629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64" name="Text Box 1">
          <a:extLst>
            <a:ext uri="{FF2B5EF4-FFF2-40B4-BE49-F238E27FC236}">
              <a16:creationId xmlns:a16="http://schemas.microsoft.com/office/drawing/2014/main" id="{A2A08C05-C418-4313-A9FA-A35A8CFB711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65" name="Text Box 1">
          <a:extLst>
            <a:ext uri="{FF2B5EF4-FFF2-40B4-BE49-F238E27FC236}">
              <a16:creationId xmlns:a16="http://schemas.microsoft.com/office/drawing/2014/main" id="{BDA4F655-6B0D-4EDF-9B22-774C7C463CCB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66" name="Text Box 1">
          <a:extLst>
            <a:ext uri="{FF2B5EF4-FFF2-40B4-BE49-F238E27FC236}">
              <a16:creationId xmlns:a16="http://schemas.microsoft.com/office/drawing/2014/main" id="{81230B3E-2B80-4D28-94B6-44359A06E1AA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67" name="Text Box 1">
          <a:extLst>
            <a:ext uri="{FF2B5EF4-FFF2-40B4-BE49-F238E27FC236}">
              <a16:creationId xmlns:a16="http://schemas.microsoft.com/office/drawing/2014/main" id="{AA2B26CA-54CA-4F56-B32D-3686415378F0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38100</xdr:rowOff>
    </xdr:to>
    <xdr:sp macro="" textlink="">
      <xdr:nvSpPr>
        <xdr:cNvPr id="7868" name="Text Box 1">
          <a:extLst>
            <a:ext uri="{FF2B5EF4-FFF2-40B4-BE49-F238E27FC236}">
              <a16:creationId xmlns:a16="http://schemas.microsoft.com/office/drawing/2014/main" id="{0A0F2819-9DDB-46B3-A856-D7DBC2C9216E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22860</xdr:rowOff>
    </xdr:to>
    <xdr:sp macro="" textlink="">
      <xdr:nvSpPr>
        <xdr:cNvPr id="7869" name="Text Box 1">
          <a:extLst>
            <a:ext uri="{FF2B5EF4-FFF2-40B4-BE49-F238E27FC236}">
              <a16:creationId xmlns:a16="http://schemas.microsoft.com/office/drawing/2014/main" id="{6EE553CB-45E2-4A73-81CF-94B436F94A7C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70" name="Text Box 1">
          <a:extLst>
            <a:ext uri="{FF2B5EF4-FFF2-40B4-BE49-F238E27FC236}">
              <a16:creationId xmlns:a16="http://schemas.microsoft.com/office/drawing/2014/main" id="{585426C9-6230-4BA5-9BED-E1ED80AEBFD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71" name="Text Box 1">
          <a:extLst>
            <a:ext uri="{FF2B5EF4-FFF2-40B4-BE49-F238E27FC236}">
              <a16:creationId xmlns:a16="http://schemas.microsoft.com/office/drawing/2014/main" id="{4F737FB0-4AB8-4F1C-9A92-4DE3EFB4BABD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72" name="Text Box 1">
          <a:extLst>
            <a:ext uri="{FF2B5EF4-FFF2-40B4-BE49-F238E27FC236}">
              <a16:creationId xmlns:a16="http://schemas.microsoft.com/office/drawing/2014/main" id="{2E367ACC-A8D2-426E-9E4F-8C4A94E1C2A4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83</xdr:row>
      <xdr:rowOff>0</xdr:rowOff>
    </xdr:from>
    <xdr:to>
      <xdr:col>0</xdr:col>
      <xdr:colOff>586740</xdr:colOff>
      <xdr:row>84</xdr:row>
      <xdr:rowOff>0</xdr:rowOff>
    </xdr:to>
    <xdr:sp macro="" textlink="">
      <xdr:nvSpPr>
        <xdr:cNvPr id="7873" name="Text Box 1">
          <a:extLst>
            <a:ext uri="{FF2B5EF4-FFF2-40B4-BE49-F238E27FC236}">
              <a16:creationId xmlns:a16="http://schemas.microsoft.com/office/drawing/2014/main" id="{A769C874-5E02-4530-B8D0-DADA97BA061F}"/>
            </a:ext>
          </a:extLst>
        </xdr:cNvPr>
        <xdr:cNvSpPr txBox="1">
          <a:spLocks noChangeArrowheads="1"/>
        </xdr:cNvSpPr>
      </xdr:nvSpPr>
      <xdr:spPr bwMode="auto">
        <a:xfrm>
          <a:off x="510540" y="119557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74" name="Text Box 1">
          <a:extLst>
            <a:ext uri="{FF2B5EF4-FFF2-40B4-BE49-F238E27FC236}">
              <a16:creationId xmlns:a16="http://schemas.microsoft.com/office/drawing/2014/main" id="{6FC237BC-50C8-4128-BE73-46868592265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75" name="Text Box 1">
          <a:extLst>
            <a:ext uri="{FF2B5EF4-FFF2-40B4-BE49-F238E27FC236}">
              <a16:creationId xmlns:a16="http://schemas.microsoft.com/office/drawing/2014/main" id="{6B65E60C-EFCE-4293-B7D0-B9AC985DB41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76" name="Text Box 1">
          <a:extLst>
            <a:ext uri="{FF2B5EF4-FFF2-40B4-BE49-F238E27FC236}">
              <a16:creationId xmlns:a16="http://schemas.microsoft.com/office/drawing/2014/main" id="{04EE502D-BBE8-46B7-90A5-E6B6818AE9A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77" name="Text Box 1">
          <a:extLst>
            <a:ext uri="{FF2B5EF4-FFF2-40B4-BE49-F238E27FC236}">
              <a16:creationId xmlns:a16="http://schemas.microsoft.com/office/drawing/2014/main" id="{955DA62D-6C7B-4399-B96F-4081051CDE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78" name="Text Box 1">
          <a:extLst>
            <a:ext uri="{FF2B5EF4-FFF2-40B4-BE49-F238E27FC236}">
              <a16:creationId xmlns:a16="http://schemas.microsoft.com/office/drawing/2014/main" id="{B7515F0C-7CA7-4805-AA7C-BA813E4556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79" name="Text Box 1">
          <a:extLst>
            <a:ext uri="{FF2B5EF4-FFF2-40B4-BE49-F238E27FC236}">
              <a16:creationId xmlns:a16="http://schemas.microsoft.com/office/drawing/2014/main" id="{4846B4A4-58A3-41EB-90B8-0A7C32369DA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80" name="Text Box 1">
          <a:extLst>
            <a:ext uri="{FF2B5EF4-FFF2-40B4-BE49-F238E27FC236}">
              <a16:creationId xmlns:a16="http://schemas.microsoft.com/office/drawing/2014/main" id="{81E01BDF-0152-413E-A527-6BC1C0852BA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81" name="Text Box 1">
          <a:extLst>
            <a:ext uri="{FF2B5EF4-FFF2-40B4-BE49-F238E27FC236}">
              <a16:creationId xmlns:a16="http://schemas.microsoft.com/office/drawing/2014/main" id="{B2AFDEA8-E5F8-426F-9305-0379EE382C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82" name="Text Box 1">
          <a:extLst>
            <a:ext uri="{FF2B5EF4-FFF2-40B4-BE49-F238E27FC236}">
              <a16:creationId xmlns:a16="http://schemas.microsoft.com/office/drawing/2014/main" id="{FC5E70D3-E040-405D-A388-58430EBEE1D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83" name="Text Box 1">
          <a:extLst>
            <a:ext uri="{FF2B5EF4-FFF2-40B4-BE49-F238E27FC236}">
              <a16:creationId xmlns:a16="http://schemas.microsoft.com/office/drawing/2014/main" id="{34980380-60FA-4E57-9B10-1A53BFDD71F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84" name="Text Box 1">
          <a:extLst>
            <a:ext uri="{FF2B5EF4-FFF2-40B4-BE49-F238E27FC236}">
              <a16:creationId xmlns:a16="http://schemas.microsoft.com/office/drawing/2014/main" id="{AEF4217F-DFE1-448A-B125-AC6142B6E2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85" name="Text Box 1">
          <a:extLst>
            <a:ext uri="{FF2B5EF4-FFF2-40B4-BE49-F238E27FC236}">
              <a16:creationId xmlns:a16="http://schemas.microsoft.com/office/drawing/2014/main" id="{54939063-B6A9-4BBE-A40A-10F4AA14E6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86" name="Text Box 1">
          <a:extLst>
            <a:ext uri="{FF2B5EF4-FFF2-40B4-BE49-F238E27FC236}">
              <a16:creationId xmlns:a16="http://schemas.microsoft.com/office/drawing/2014/main" id="{B3C834DD-BC6C-464E-8FF3-1DC2FBCD338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87" name="Text Box 1">
          <a:extLst>
            <a:ext uri="{FF2B5EF4-FFF2-40B4-BE49-F238E27FC236}">
              <a16:creationId xmlns:a16="http://schemas.microsoft.com/office/drawing/2014/main" id="{CF626A85-187F-46FF-B75D-A8182BEEEDD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88" name="Text Box 1">
          <a:extLst>
            <a:ext uri="{FF2B5EF4-FFF2-40B4-BE49-F238E27FC236}">
              <a16:creationId xmlns:a16="http://schemas.microsoft.com/office/drawing/2014/main" id="{4D068DBA-DDF6-4DCA-B560-3C144F7407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89" name="Text Box 1">
          <a:extLst>
            <a:ext uri="{FF2B5EF4-FFF2-40B4-BE49-F238E27FC236}">
              <a16:creationId xmlns:a16="http://schemas.microsoft.com/office/drawing/2014/main" id="{1CA61294-8BB1-4E8C-83BD-928AA7D0FB8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90" name="Text Box 1">
          <a:extLst>
            <a:ext uri="{FF2B5EF4-FFF2-40B4-BE49-F238E27FC236}">
              <a16:creationId xmlns:a16="http://schemas.microsoft.com/office/drawing/2014/main" id="{A0AAEF77-2CF3-448A-8DEB-5443487266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91" name="Text Box 1">
          <a:extLst>
            <a:ext uri="{FF2B5EF4-FFF2-40B4-BE49-F238E27FC236}">
              <a16:creationId xmlns:a16="http://schemas.microsoft.com/office/drawing/2014/main" id="{B487CDF2-3D6E-415B-80F2-5E412299FF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92" name="Text Box 1">
          <a:extLst>
            <a:ext uri="{FF2B5EF4-FFF2-40B4-BE49-F238E27FC236}">
              <a16:creationId xmlns:a16="http://schemas.microsoft.com/office/drawing/2014/main" id="{F1581897-C780-416E-8017-8781E74E8A4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93" name="Text Box 1">
          <a:extLst>
            <a:ext uri="{FF2B5EF4-FFF2-40B4-BE49-F238E27FC236}">
              <a16:creationId xmlns:a16="http://schemas.microsoft.com/office/drawing/2014/main" id="{0751BD59-14CB-492D-8196-42E3AC4E85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94" name="Text Box 1">
          <a:extLst>
            <a:ext uri="{FF2B5EF4-FFF2-40B4-BE49-F238E27FC236}">
              <a16:creationId xmlns:a16="http://schemas.microsoft.com/office/drawing/2014/main" id="{7CB3F7FF-48E4-4FA3-8B6E-96D1A695AC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95" name="Text Box 1">
          <a:extLst>
            <a:ext uri="{FF2B5EF4-FFF2-40B4-BE49-F238E27FC236}">
              <a16:creationId xmlns:a16="http://schemas.microsoft.com/office/drawing/2014/main" id="{272F8356-F022-4677-9DD3-9331DAD740F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96" name="Text Box 1">
          <a:extLst>
            <a:ext uri="{FF2B5EF4-FFF2-40B4-BE49-F238E27FC236}">
              <a16:creationId xmlns:a16="http://schemas.microsoft.com/office/drawing/2014/main" id="{5ABB1C29-DB47-4EE7-9533-D62C8722C44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897" name="Text Box 1">
          <a:extLst>
            <a:ext uri="{FF2B5EF4-FFF2-40B4-BE49-F238E27FC236}">
              <a16:creationId xmlns:a16="http://schemas.microsoft.com/office/drawing/2014/main" id="{730C3E26-D579-4E82-818F-283BD122528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898" name="Text Box 1">
          <a:extLst>
            <a:ext uri="{FF2B5EF4-FFF2-40B4-BE49-F238E27FC236}">
              <a16:creationId xmlns:a16="http://schemas.microsoft.com/office/drawing/2014/main" id="{E98264E8-933C-415A-86D0-055DC275A06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899" name="Text Box 1">
          <a:extLst>
            <a:ext uri="{FF2B5EF4-FFF2-40B4-BE49-F238E27FC236}">
              <a16:creationId xmlns:a16="http://schemas.microsoft.com/office/drawing/2014/main" id="{F06A4796-676F-4961-86C8-8E719A70771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00" name="Text Box 1">
          <a:extLst>
            <a:ext uri="{FF2B5EF4-FFF2-40B4-BE49-F238E27FC236}">
              <a16:creationId xmlns:a16="http://schemas.microsoft.com/office/drawing/2014/main" id="{670900B0-491A-46C5-9917-97B204A7AAC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01" name="Text Box 1">
          <a:extLst>
            <a:ext uri="{FF2B5EF4-FFF2-40B4-BE49-F238E27FC236}">
              <a16:creationId xmlns:a16="http://schemas.microsoft.com/office/drawing/2014/main" id="{B518BB3D-40A5-4A21-B71A-D70E88F3038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02" name="Text Box 1">
          <a:extLst>
            <a:ext uri="{FF2B5EF4-FFF2-40B4-BE49-F238E27FC236}">
              <a16:creationId xmlns:a16="http://schemas.microsoft.com/office/drawing/2014/main" id="{83768671-CC81-4E67-BF67-CA857656148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03" name="Text Box 1">
          <a:extLst>
            <a:ext uri="{FF2B5EF4-FFF2-40B4-BE49-F238E27FC236}">
              <a16:creationId xmlns:a16="http://schemas.microsoft.com/office/drawing/2014/main" id="{085B2355-2283-44F8-8584-0D027CB4B90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04" name="Text Box 1">
          <a:extLst>
            <a:ext uri="{FF2B5EF4-FFF2-40B4-BE49-F238E27FC236}">
              <a16:creationId xmlns:a16="http://schemas.microsoft.com/office/drawing/2014/main" id="{41431CD7-C06F-4811-BED6-D181DA05573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05" name="Text Box 1">
          <a:extLst>
            <a:ext uri="{FF2B5EF4-FFF2-40B4-BE49-F238E27FC236}">
              <a16:creationId xmlns:a16="http://schemas.microsoft.com/office/drawing/2014/main" id="{A5DFB29C-8287-451C-ACC6-D6A111B99B5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06" name="Text Box 1">
          <a:extLst>
            <a:ext uri="{FF2B5EF4-FFF2-40B4-BE49-F238E27FC236}">
              <a16:creationId xmlns:a16="http://schemas.microsoft.com/office/drawing/2014/main" id="{F7F6A635-AB97-4976-87E4-B4E4FBC60FB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07" name="Text Box 1">
          <a:extLst>
            <a:ext uri="{FF2B5EF4-FFF2-40B4-BE49-F238E27FC236}">
              <a16:creationId xmlns:a16="http://schemas.microsoft.com/office/drawing/2014/main" id="{B543EACE-25A6-49A2-B69A-E074E8F86B2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08" name="Text Box 1">
          <a:extLst>
            <a:ext uri="{FF2B5EF4-FFF2-40B4-BE49-F238E27FC236}">
              <a16:creationId xmlns:a16="http://schemas.microsoft.com/office/drawing/2014/main" id="{A11F72C1-573C-4CE1-BD63-2CFBC532322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09" name="Text Box 1">
          <a:extLst>
            <a:ext uri="{FF2B5EF4-FFF2-40B4-BE49-F238E27FC236}">
              <a16:creationId xmlns:a16="http://schemas.microsoft.com/office/drawing/2014/main" id="{2162F57F-3BEC-421A-A732-3F430F31AC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10" name="Text Box 1">
          <a:extLst>
            <a:ext uri="{FF2B5EF4-FFF2-40B4-BE49-F238E27FC236}">
              <a16:creationId xmlns:a16="http://schemas.microsoft.com/office/drawing/2014/main" id="{972D28C0-A676-4954-8D89-38D8B047A0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11" name="Text Box 1">
          <a:extLst>
            <a:ext uri="{FF2B5EF4-FFF2-40B4-BE49-F238E27FC236}">
              <a16:creationId xmlns:a16="http://schemas.microsoft.com/office/drawing/2014/main" id="{1B5C5C4F-687A-46F2-B161-54DD8538BA3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12" name="Text Box 1">
          <a:extLst>
            <a:ext uri="{FF2B5EF4-FFF2-40B4-BE49-F238E27FC236}">
              <a16:creationId xmlns:a16="http://schemas.microsoft.com/office/drawing/2014/main" id="{8A00EA06-E635-4CCF-97A8-8B7F96CC9CF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13" name="Text Box 1">
          <a:extLst>
            <a:ext uri="{FF2B5EF4-FFF2-40B4-BE49-F238E27FC236}">
              <a16:creationId xmlns:a16="http://schemas.microsoft.com/office/drawing/2014/main" id="{D8FE1CC7-275D-4838-8687-6B189D01E5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14" name="Text Box 1">
          <a:extLst>
            <a:ext uri="{FF2B5EF4-FFF2-40B4-BE49-F238E27FC236}">
              <a16:creationId xmlns:a16="http://schemas.microsoft.com/office/drawing/2014/main" id="{90DF2D40-52C5-4DE4-A07F-D92924C8A6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15" name="Text Box 1">
          <a:extLst>
            <a:ext uri="{FF2B5EF4-FFF2-40B4-BE49-F238E27FC236}">
              <a16:creationId xmlns:a16="http://schemas.microsoft.com/office/drawing/2014/main" id="{6B392066-972C-46AC-93A0-6247F9B8785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16" name="Text Box 1">
          <a:extLst>
            <a:ext uri="{FF2B5EF4-FFF2-40B4-BE49-F238E27FC236}">
              <a16:creationId xmlns:a16="http://schemas.microsoft.com/office/drawing/2014/main" id="{5B058CA9-9B85-44CF-820E-202B5BEBED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17" name="Text Box 1">
          <a:extLst>
            <a:ext uri="{FF2B5EF4-FFF2-40B4-BE49-F238E27FC236}">
              <a16:creationId xmlns:a16="http://schemas.microsoft.com/office/drawing/2014/main" id="{05C9FCCD-845D-4089-A30C-8592EE32713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18" name="Text Box 1">
          <a:extLst>
            <a:ext uri="{FF2B5EF4-FFF2-40B4-BE49-F238E27FC236}">
              <a16:creationId xmlns:a16="http://schemas.microsoft.com/office/drawing/2014/main" id="{D59E94E5-19A1-4498-87B8-7ED9AF5BA2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19" name="Text Box 1">
          <a:extLst>
            <a:ext uri="{FF2B5EF4-FFF2-40B4-BE49-F238E27FC236}">
              <a16:creationId xmlns:a16="http://schemas.microsoft.com/office/drawing/2014/main" id="{A6C68A2B-5D1B-4A2F-BF5C-FDCBA93F8E3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0" name="Text Box 1">
          <a:extLst>
            <a:ext uri="{FF2B5EF4-FFF2-40B4-BE49-F238E27FC236}">
              <a16:creationId xmlns:a16="http://schemas.microsoft.com/office/drawing/2014/main" id="{28402E38-3725-4DBC-87F1-6A37800BE3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1" name="Text Box 1">
          <a:extLst>
            <a:ext uri="{FF2B5EF4-FFF2-40B4-BE49-F238E27FC236}">
              <a16:creationId xmlns:a16="http://schemas.microsoft.com/office/drawing/2014/main" id="{81219A3D-AA9B-426D-A6AF-75AA3E28D49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22" name="Text Box 1">
          <a:extLst>
            <a:ext uri="{FF2B5EF4-FFF2-40B4-BE49-F238E27FC236}">
              <a16:creationId xmlns:a16="http://schemas.microsoft.com/office/drawing/2014/main" id="{BFFD9E7C-E267-410C-BCD8-0DA80601E68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23" name="Text Box 1">
          <a:extLst>
            <a:ext uri="{FF2B5EF4-FFF2-40B4-BE49-F238E27FC236}">
              <a16:creationId xmlns:a16="http://schemas.microsoft.com/office/drawing/2014/main" id="{8EB7506F-BA4C-4770-9122-B6CA3563CA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24" name="Text Box 1">
          <a:extLst>
            <a:ext uri="{FF2B5EF4-FFF2-40B4-BE49-F238E27FC236}">
              <a16:creationId xmlns:a16="http://schemas.microsoft.com/office/drawing/2014/main" id="{BEC86092-DECB-4785-BD83-3D20487A810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25" name="Text Box 1">
          <a:extLst>
            <a:ext uri="{FF2B5EF4-FFF2-40B4-BE49-F238E27FC236}">
              <a16:creationId xmlns:a16="http://schemas.microsoft.com/office/drawing/2014/main" id="{AC12AB7A-5DD7-48CE-8F49-DDD7772F9CC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6" name="Text Box 1">
          <a:extLst>
            <a:ext uri="{FF2B5EF4-FFF2-40B4-BE49-F238E27FC236}">
              <a16:creationId xmlns:a16="http://schemas.microsoft.com/office/drawing/2014/main" id="{FB42B040-CDAA-46C8-A278-D3015AA8DE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7" name="Text Box 1">
          <a:extLst>
            <a:ext uri="{FF2B5EF4-FFF2-40B4-BE49-F238E27FC236}">
              <a16:creationId xmlns:a16="http://schemas.microsoft.com/office/drawing/2014/main" id="{A27D4773-F541-4A18-97DE-EE897D5C64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8" name="Text Box 1">
          <a:extLst>
            <a:ext uri="{FF2B5EF4-FFF2-40B4-BE49-F238E27FC236}">
              <a16:creationId xmlns:a16="http://schemas.microsoft.com/office/drawing/2014/main" id="{F7CA66DF-A137-43A5-A28A-C5DD6EE828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29" name="Text Box 1">
          <a:extLst>
            <a:ext uri="{FF2B5EF4-FFF2-40B4-BE49-F238E27FC236}">
              <a16:creationId xmlns:a16="http://schemas.microsoft.com/office/drawing/2014/main" id="{842B543B-0E11-438F-848C-64F384315F9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30" name="Text Box 1">
          <a:extLst>
            <a:ext uri="{FF2B5EF4-FFF2-40B4-BE49-F238E27FC236}">
              <a16:creationId xmlns:a16="http://schemas.microsoft.com/office/drawing/2014/main" id="{56C7B902-D786-4E44-B546-6971D6A0F3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31" name="Text Box 1">
          <a:extLst>
            <a:ext uri="{FF2B5EF4-FFF2-40B4-BE49-F238E27FC236}">
              <a16:creationId xmlns:a16="http://schemas.microsoft.com/office/drawing/2014/main" id="{5E9D0E1E-63DC-46B9-BB10-FDFCB9CDF90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32" name="Text Box 1">
          <a:extLst>
            <a:ext uri="{FF2B5EF4-FFF2-40B4-BE49-F238E27FC236}">
              <a16:creationId xmlns:a16="http://schemas.microsoft.com/office/drawing/2014/main" id="{FE7377E5-4089-4DA2-A37A-CAAC12F6535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33" name="Text Box 1">
          <a:extLst>
            <a:ext uri="{FF2B5EF4-FFF2-40B4-BE49-F238E27FC236}">
              <a16:creationId xmlns:a16="http://schemas.microsoft.com/office/drawing/2014/main" id="{897EAA34-40D6-495F-A600-E36584B462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34" name="Text Box 1">
          <a:extLst>
            <a:ext uri="{FF2B5EF4-FFF2-40B4-BE49-F238E27FC236}">
              <a16:creationId xmlns:a16="http://schemas.microsoft.com/office/drawing/2014/main" id="{B7D607AA-21B6-4C2C-AF28-4ED2FE6FF44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35" name="Text Box 1">
          <a:extLst>
            <a:ext uri="{FF2B5EF4-FFF2-40B4-BE49-F238E27FC236}">
              <a16:creationId xmlns:a16="http://schemas.microsoft.com/office/drawing/2014/main" id="{C3ED540B-DB89-4405-90E3-CE74568F8DE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36" name="Text Box 1">
          <a:extLst>
            <a:ext uri="{FF2B5EF4-FFF2-40B4-BE49-F238E27FC236}">
              <a16:creationId xmlns:a16="http://schemas.microsoft.com/office/drawing/2014/main" id="{8F5B177D-9C7B-4C80-928A-9889901F852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7937" name="Text Box 1">
          <a:extLst>
            <a:ext uri="{FF2B5EF4-FFF2-40B4-BE49-F238E27FC236}">
              <a16:creationId xmlns:a16="http://schemas.microsoft.com/office/drawing/2014/main" id="{53482C75-FDB7-4F09-9CE7-D681720559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38" name="Text Box 1">
          <a:extLst>
            <a:ext uri="{FF2B5EF4-FFF2-40B4-BE49-F238E27FC236}">
              <a16:creationId xmlns:a16="http://schemas.microsoft.com/office/drawing/2014/main" id="{9B13994E-C68B-4E68-AAD9-10F13ACC345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39" name="Text Box 1">
          <a:extLst>
            <a:ext uri="{FF2B5EF4-FFF2-40B4-BE49-F238E27FC236}">
              <a16:creationId xmlns:a16="http://schemas.microsoft.com/office/drawing/2014/main" id="{62B194A4-72D8-4CB2-B798-FD5E92B47BE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40" name="Text Box 1">
          <a:extLst>
            <a:ext uri="{FF2B5EF4-FFF2-40B4-BE49-F238E27FC236}">
              <a16:creationId xmlns:a16="http://schemas.microsoft.com/office/drawing/2014/main" id="{FCF47905-2257-40B9-8497-58DAA34D769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41" name="Text Box 1">
          <a:extLst>
            <a:ext uri="{FF2B5EF4-FFF2-40B4-BE49-F238E27FC236}">
              <a16:creationId xmlns:a16="http://schemas.microsoft.com/office/drawing/2014/main" id="{35D1EB34-9F1C-4D8D-A37A-5E88B52DA7D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42" name="Text Box 1">
          <a:extLst>
            <a:ext uri="{FF2B5EF4-FFF2-40B4-BE49-F238E27FC236}">
              <a16:creationId xmlns:a16="http://schemas.microsoft.com/office/drawing/2014/main" id="{91DEB2A6-4ADE-495B-8D2F-9BDB9C2A59F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43" name="Text Box 1">
          <a:extLst>
            <a:ext uri="{FF2B5EF4-FFF2-40B4-BE49-F238E27FC236}">
              <a16:creationId xmlns:a16="http://schemas.microsoft.com/office/drawing/2014/main" id="{C57B0200-CC95-476F-97A9-62BCA4C8AE0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44" name="Text Box 1">
          <a:extLst>
            <a:ext uri="{FF2B5EF4-FFF2-40B4-BE49-F238E27FC236}">
              <a16:creationId xmlns:a16="http://schemas.microsoft.com/office/drawing/2014/main" id="{663F31D4-034D-435A-AA5A-FC87C924340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45" name="Text Box 1">
          <a:extLst>
            <a:ext uri="{FF2B5EF4-FFF2-40B4-BE49-F238E27FC236}">
              <a16:creationId xmlns:a16="http://schemas.microsoft.com/office/drawing/2014/main" id="{224070B6-B62D-4DB4-8238-ECCF2DD80F2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46" name="Text Box 1">
          <a:extLst>
            <a:ext uri="{FF2B5EF4-FFF2-40B4-BE49-F238E27FC236}">
              <a16:creationId xmlns:a16="http://schemas.microsoft.com/office/drawing/2014/main" id="{9928E17D-E5DA-4E7E-A08B-63AB9C4072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47" name="Text Box 1">
          <a:extLst>
            <a:ext uri="{FF2B5EF4-FFF2-40B4-BE49-F238E27FC236}">
              <a16:creationId xmlns:a16="http://schemas.microsoft.com/office/drawing/2014/main" id="{F787FF27-E1CD-41AF-82AB-5A0BE28357A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48" name="Text Box 1">
          <a:extLst>
            <a:ext uri="{FF2B5EF4-FFF2-40B4-BE49-F238E27FC236}">
              <a16:creationId xmlns:a16="http://schemas.microsoft.com/office/drawing/2014/main" id="{9A0F1317-D682-4179-90A5-BB84F03AB87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49" name="Text Box 1">
          <a:extLst>
            <a:ext uri="{FF2B5EF4-FFF2-40B4-BE49-F238E27FC236}">
              <a16:creationId xmlns:a16="http://schemas.microsoft.com/office/drawing/2014/main" id="{1ABBCAF0-0E1D-4183-862B-A10FF348FEC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0" name="Text Box 1">
          <a:extLst>
            <a:ext uri="{FF2B5EF4-FFF2-40B4-BE49-F238E27FC236}">
              <a16:creationId xmlns:a16="http://schemas.microsoft.com/office/drawing/2014/main" id="{5BBA9193-CC8C-4E12-9D59-3121BAB3D4C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1" name="Text Box 1">
          <a:extLst>
            <a:ext uri="{FF2B5EF4-FFF2-40B4-BE49-F238E27FC236}">
              <a16:creationId xmlns:a16="http://schemas.microsoft.com/office/drawing/2014/main" id="{89F4EEA3-1E0B-4AAE-B6C7-B6F99C3F08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2" name="Text Box 1">
          <a:extLst>
            <a:ext uri="{FF2B5EF4-FFF2-40B4-BE49-F238E27FC236}">
              <a16:creationId xmlns:a16="http://schemas.microsoft.com/office/drawing/2014/main" id="{4987C9F6-55EC-4C86-8B88-D1AC4387EEF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3" name="Text Box 1">
          <a:extLst>
            <a:ext uri="{FF2B5EF4-FFF2-40B4-BE49-F238E27FC236}">
              <a16:creationId xmlns:a16="http://schemas.microsoft.com/office/drawing/2014/main" id="{C03119E9-9673-4529-8EF4-D0440E4E408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54" name="Text Box 1">
          <a:extLst>
            <a:ext uri="{FF2B5EF4-FFF2-40B4-BE49-F238E27FC236}">
              <a16:creationId xmlns:a16="http://schemas.microsoft.com/office/drawing/2014/main" id="{3A6AC976-7ADD-4FDF-ACEE-5D93119FB34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55" name="Text Box 1">
          <a:extLst>
            <a:ext uri="{FF2B5EF4-FFF2-40B4-BE49-F238E27FC236}">
              <a16:creationId xmlns:a16="http://schemas.microsoft.com/office/drawing/2014/main" id="{2D92DDB2-78CA-41CD-B15E-3D973768F27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56" name="Text Box 1">
          <a:extLst>
            <a:ext uri="{FF2B5EF4-FFF2-40B4-BE49-F238E27FC236}">
              <a16:creationId xmlns:a16="http://schemas.microsoft.com/office/drawing/2014/main" id="{2E012911-6258-4418-B98F-351BAF670F2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57" name="Text Box 1">
          <a:extLst>
            <a:ext uri="{FF2B5EF4-FFF2-40B4-BE49-F238E27FC236}">
              <a16:creationId xmlns:a16="http://schemas.microsoft.com/office/drawing/2014/main" id="{7049173C-D0C5-48A9-9500-92EEC52E3D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8" name="Text Box 1">
          <a:extLst>
            <a:ext uri="{FF2B5EF4-FFF2-40B4-BE49-F238E27FC236}">
              <a16:creationId xmlns:a16="http://schemas.microsoft.com/office/drawing/2014/main" id="{3C1098CF-6C3C-4D7C-ABCF-05B0DB0A59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59" name="Text Box 1">
          <a:extLst>
            <a:ext uri="{FF2B5EF4-FFF2-40B4-BE49-F238E27FC236}">
              <a16:creationId xmlns:a16="http://schemas.microsoft.com/office/drawing/2014/main" id="{CB9989F2-BB58-459E-B72C-C2D9E80A608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60" name="Text Box 1">
          <a:extLst>
            <a:ext uri="{FF2B5EF4-FFF2-40B4-BE49-F238E27FC236}">
              <a16:creationId xmlns:a16="http://schemas.microsoft.com/office/drawing/2014/main" id="{EB6DB0AD-ADF4-4738-8D78-B445CE509B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61" name="Text Box 1">
          <a:extLst>
            <a:ext uri="{FF2B5EF4-FFF2-40B4-BE49-F238E27FC236}">
              <a16:creationId xmlns:a16="http://schemas.microsoft.com/office/drawing/2014/main" id="{4D0825F8-A32F-460B-8339-F4636F63BD5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2" name="Text Box 1">
          <a:extLst>
            <a:ext uri="{FF2B5EF4-FFF2-40B4-BE49-F238E27FC236}">
              <a16:creationId xmlns:a16="http://schemas.microsoft.com/office/drawing/2014/main" id="{CA4B75E1-016B-4598-AE11-AE883270B9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3" name="Text Box 1">
          <a:extLst>
            <a:ext uri="{FF2B5EF4-FFF2-40B4-BE49-F238E27FC236}">
              <a16:creationId xmlns:a16="http://schemas.microsoft.com/office/drawing/2014/main" id="{52632323-C0A2-470E-801B-BBDB9DF1EDE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4" name="Text Box 1">
          <a:extLst>
            <a:ext uri="{FF2B5EF4-FFF2-40B4-BE49-F238E27FC236}">
              <a16:creationId xmlns:a16="http://schemas.microsoft.com/office/drawing/2014/main" id="{E3C5973F-DE8E-4937-85D3-18ACD4EE35E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5" name="Text Box 1">
          <a:extLst>
            <a:ext uri="{FF2B5EF4-FFF2-40B4-BE49-F238E27FC236}">
              <a16:creationId xmlns:a16="http://schemas.microsoft.com/office/drawing/2014/main" id="{B5CCD358-C286-4525-B467-101210691D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6" name="Text Box 1">
          <a:extLst>
            <a:ext uri="{FF2B5EF4-FFF2-40B4-BE49-F238E27FC236}">
              <a16:creationId xmlns:a16="http://schemas.microsoft.com/office/drawing/2014/main" id="{52D2C968-A2DA-43A1-BA63-8991D429BA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7" name="Text Box 1">
          <a:extLst>
            <a:ext uri="{FF2B5EF4-FFF2-40B4-BE49-F238E27FC236}">
              <a16:creationId xmlns:a16="http://schemas.microsoft.com/office/drawing/2014/main" id="{40E34B6E-E863-4193-9E10-4DFB8D7809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8" name="Text Box 1">
          <a:extLst>
            <a:ext uri="{FF2B5EF4-FFF2-40B4-BE49-F238E27FC236}">
              <a16:creationId xmlns:a16="http://schemas.microsoft.com/office/drawing/2014/main" id="{69E857DC-1761-4787-883A-D2E644C1EF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69" name="Text Box 1">
          <a:extLst>
            <a:ext uri="{FF2B5EF4-FFF2-40B4-BE49-F238E27FC236}">
              <a16:creationId xmlns:a16="http://schemas.microsoft.com/office/drawing/2014/main" id="{DE9FA39E-514D-4AD9-AB45-2F915F9B9B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0" name="Text Box 1">
          <a:extLst>
            <a:ext uri="{FF2B5EF4-FFF2-40B4-BE49-F238E27FC236}">
              <a16:creationId xmlns:a16="http://schemas.microsoft.com/office/drawing/2014/main" id="{21D87A87-56D5-40D1-8334-6B53ACB3EA9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1" name="Text Box 1">
          <a:extLst>
            <a:ext uri="{FF2B5EF4-FFF2-40B4-BE49-F238E27FC236}">
              <a16:creationId xmlns:a16="http://schemas.microsoft.com/office/drawing/2014/main" id="{D2A1C337-3F53-4685-B96C-9D78E4996E5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2" name="Text Box 1">
          <a:extLst>
            <a:ext uri="{FF2B5EF4-FFF2-40B4-BE49-F238E27FC236}">
              <a16:creationId xmlns:a16="http://schemas.microsoft.com/office/drawing/2014/main" id="{004B3341-3F3E-459B-94AC-84BE945108E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3" name="Text Box 1">
          <a:extLst>
            <a:ext uri="{FF2B5EF4-FFF2-40B4-BE49-F238E27FC236}">
              <a16:creationId xmlns:a16="http://schemas.microsoft.com/office/drawing/2014/main" id="{C3E5D823-4706-4B9B-B593-F08DA08898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4" name="Text Box 1">
          <a:extLst>
            <a:ext uri="{FF2B5EF4-FFF2-40B4-BE49-F238E27FC236}">
              <a16:creationId xmlns:a16="http://schemas.microsoft.com/office/drawing/2014/main" id="{E8076AFC-4C49-4AA3-994E-DACD6E43613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5" name="Text Box 1">
          <a:extLst>
            <a:ext uri="{FF2B5EF4-FFF2-40B4-BE49-F238E27FC236}">
              <a16:creationId xmlns:a16="http://schemas.microsoft.com/office/drawing/2014/main" id="{56EE1290-E059-4192-9AB7-20844926B1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6" name="Text Box 1">
          <a:extLst>
            <a:ext uri="{FF2B5EF4-FFF2-40B4-BE49-F238E27FC236}">
              <a16:creationId xmlns:a16="http://schemas.microsoft.com/office/drawing/2014/main" id="{F766DEC4-C7C6-4E7E-BEC2-A55710E9ACB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7977" name="Text Box 1">
          <a:extLst>
            <a:ext uri="{FF2B5EF4-FFF2-40B4-BE49-F238E27FC236}">
              <a16:creationId xmlns:a16="http://schemas.microsoft.com/office/drawing/2014/main" id="{4CDB6C23-2FBC-448D-B857-CFB420BD8B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78" name="Text Box 1">
          <a:extLst>
            <a:ext uri="{FF2B5EF4-FFF2-40B4-BE49-F238E27FC236}">
              <a16:creationId xmlns:a16="http://schemas.microsoft.com/office/drawing/2014/main" id="{6A00B200-A0C3-4C5A-AC18-CDB708450F3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79" name="Text Box 1">
          <a:extLst>
            <a:ext uri="{FF2B5EF4-FFF2-40B4-BE49-F238E27FC236}">
              <a16:creationId xmlns:a16="http://schemas.microsoft.com/office/drawing/2014/main" id="{5B087EE2-74DC-4491-9BDF-9C43BC98FD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80" name="Text Box 1">
          <a:extLst>
            <a:ext uri="{FF2B5EF4-FFF2-40B4-BE49-F238E27FC236}">
              <a16:creationId xmlns:a16="http://schemas.microsoft.com/office/drawing/2014/main" id="{38F3483B-D378-4F94-B095-24AB56CEFAE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81" name="Text Box 1">
          <a:extLst>
            <a:ext uri="{FF2B5EF4-FFF2-40B4-BE49-F238E27FC236}">
              <a16:creationId xmlns:a16="http://schemas.microsoft.com/office/drawing/2014/main" id="{E292ACFB-913A-49A6-817F-7843D8AA41A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82" name="Text Box 1">
          <a:extLst>
            <a:ext uri="{FF2B5EF4-FFF2-40B4-BE49-F238E27FC236}">
              <a16:creationId xmlns:a16="http://schemas.microsoft.com/office/drawing/2014/main" id="{E9ABFD78-E266-4FCE-95A9-71307102192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83" name="Text Box 1">
          <a:extLst>
            <a:ext uri="{FF2B5EF4-FFF2-40B4-BE49-F238E27FC236}">
              <a16:creationId xmlns:a16="http://schemas.microsoft.com/office/drawing/2014/main" id="{D35DA585-B2BD-47A1-B502-F3C35AE8F62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84" name="Text Box 1">
          <a:extLst>
            <a:ext uri="{FF2B5EF4-FFF2-40B4-BE49-F238E27FC236}">
              <a16:creationId xmlns:a16="http://schemas.microsoft.com/office/drawing/2014/main" id="{2401747C-EEFF-45D7-AA04-D8713AA37DD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85" name="Text Box 1">
          <a:extLst>
            <a:ext uri="{FF2B5EF4-FFF2-40B4-BE49-F238E27FC236}">
              <a16:creationId xmlns:a16="http://schemas.microsoft.com/office/drawing/2014/main" id="{20BF6042-2E56-47EA-A223-DC74A539C2A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86" name="Text Box 1">
          <a:extLst>
            <a:ext uri="{FF2B5EF4-FFF2-40B4-BE49-F238E27FC236}">
              <a16:creationId xmlns:a16="http://schemas.microsoft.com/office/drawing/2014/main" id="{874A03F7-C137-461F-A5A0-725CA61B365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87" name="Text Box 1">
          <a:extLst>
            <a:ext uri="{FF2B5EF4-FFF2-40B4-BE49-F238E27FC236}">
              <a16:creationId xmlns:a16="http://schemas.microsoft.com/office/drawing/2014/main" id="{4FB7CCEB-EF08-475A-A649-D3A22647B20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88" name="Text Box 1">
          <a:extLst>
            <a:ext uri="{FF2B5EF4-FFF2-40B4-BE49-F238E27FC236}">
              <a16:creationId xmlns:a16="http://schemas.microsoft.com/office/drawing/2014/main" id="{EB374D0B-9B9A-4BFC-BFFF-8D39F3212BE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89" name="Text Box 1">
          <a:extLst>
            <a:ext uri="{FF2B5EF4-FFF2-40B4-BE49-F238E27FC236}">
              <a16:creationId xmlns:a16="http://schemas.microsoft.com/office/drawing/2014/main" id="{B6B15007-7012-492D-A67C-6A2ACBD044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0" name="Text Box 1">
          <a:extLst>
            <a:ext uri="{FF2B5EF4-FFF2-40B4-BE49-F238E27FC236}">
              <a16:creationId xmlns:a16="http://schemas.microsoft.com/office/drawing/2014/main" id="{605DAD64-7DF4-45E9-9F95-F7976C198AD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1" name="Text Box 1">
          <a:extLst>
            <a:ext uri="{FF2B5EF4-FFF2-40B4-BE49-F238E27FC236}">
              <a16:creationId xmlns:a16="http://schemas.microsoft.com/office/drawing/2014/main" id="{DB206691-D77E-46D8-BEF8-9B58540106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2" name="Text Box 1">
          <a:extLst>
            <a:ext uri="{FF2B5EF4-FFF2-40B4-BE49-F238E27FC236}">
              <a16:creationId xmlns:a16="http://schemas.microsoft.com/office/drawing/2014/main" id="{6ACF1B37-0438-4340-B0EB-DFF30478801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3" name="Text Box 1">
          <a:extLst>
            <a:ext uri="{FF2B5EF4-FFF2-40B4-BE49-F238E27FC236}">
              <a16:creationId xmlns:a16="http://schemas.microsoft.com/office/drawing/2014/main" id="{D6D8116C-A2CF-4712-A11E-8204B91722D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94" name="Text Box 1">
          <a:extLst>
            <a:ext uri="{FF2B5EF4-FFF2-40B4-BE49-F238E27FC236}">
              <a16:creationId xmlns:a16="http://schemas.microsoft.com/office/drawing/2014/main" id="{72C7B9AD-011F-493D-AC8D-81E2EDE92A0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95" name="Text Box 1">
          <a:extLst>
            <a:ext uri="{FF2B5EF4-FFF2-40B4-BE49-F238E27FC236}">
              <a16:creationId xmlns:a16="http://schemas.microsoft.com/office/drawing/2014/main" id="{F4360711-AC34-43A8-845C-0DDAB2C27CE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7996" name="Text Box 1">
          <a:extLst>
            <a:ext uri="{FF2B5EF4-FFF2-40B4-BE49-F238E27FC236}">
              <a16:creationId xmlns:a16="http://schemas.microsoft.com/office/drawing/2014/main" id="{44B87C62-204B-46E4-9468-EA860CB536E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7997" name="Text Box 1">
          <a:extLst>
            <a:ext uri="{FF2B5EF4-FFF2-40B4-BE49-F238E27FC236}">
              <a16:creationId xmlns:a16="http://schemas.microsoft.com/office/drawing/2014/main" id="{8FD4784D-76C0-44E6-90E8-363519C443D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8" name="Text Box 1">
          <a:extLst>
            <a:ext uri="{FF2B5EF4-FFF2-40B4-BE49-F238E27FC236}">
              <a16:creationId xmlns:a16="http://schemas.microsoft.com/office/drawing/2014/main" id="{1AEE9A42-71DF-4BFB-8D38-A95A14BF708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7999" name="Text Box 1">
          <a:extLst>
            <a:ext uri="{FF2B5EF4-FFF2-40B4-BE49-F238E27FC236}">
              <a16:creationId xmlns:a16="http://schemas.microsoft.com/office/drawing/2014/main" id="{7738AD13-0A9B-4121-ABF4-47F6BAB75C4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0" name="Text Box 1">
          <a:extLst>
            <a:ext uri="{FF2B5EF4-FFF2-40B4-BE49-F238E27FC236}">
              <a16:creationId xmlns:a16="http://schemas.microsoft.com/office/drawing/2014/main" id="{824970B3-F7BF-4436-B555-94CE0021051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1" name="Text Box 1">
          <a:extLst>
            <a:ext uri="{FF2B5EF4-FFF2-40B4-BE49-F238E27FC236}">
              <a16:creationId xmlns:a16="http://schemas.microsoft.com/office/drawing/2014/main" id="{AEB36F97-8BDD-4EEB-942C-672B5B7E82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02" name="Text Box 1">
          <a:extLst>
            <a:ext uri="{FF2B5EF4-FFF2-40B4-BE49-F238E27FC236}">
              <a16:creationId xmlns:a16="http://schemas.microsoft.com/office/drawing/2014/main" id="{99DE5670-D3FC-4B7C-9748-EBC93D1E94F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03" name="Text Box 1">
          <a:extLst>
            <a:ext uri="{FF2B5EF4-FFF2-40B4-BE49-F238E27FC236}">
              <a16:creationId xmlns:a16="http://schemas.microsoft.com/office/drawing/2014/main" id="{3299BF70-1ADB-43C4-AAD8-B8EC9F10703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04" name="Text Box 1">
          <a:extLst>
            <a:ext uri="{FF2B5EF4-FFF2-40B4-BE49-F238E27FC236}">
              <a16:creationId xmlns:a16="http://schemas.microsoft.com/office/drawing/2014/main" id="{EDCA37DB-F88C-40D3-B892-539FC75E08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05" name="Text Box 1">
          <a:extLst>
            <a:ext uri="{FF2B5EF4-FFF2-40B4-BE49-F238E27FC236}">
              <a16:creationId xmlns:a16="http://schemas.microsoft.com/office/drawing/2014/main" id="{FACE8E61-9035-4038-9E6B-FA97C3E9C6C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6" name="Text Box 1">
          <a:extLst>
            <a:ext uri="{FF2B5EF4-FFF2-40B4-BE49-F238E27FC236}">
              <a16:creationId xmlns:a16="http://schemas.microsoft.com/office/drawing/2014/main" id="{6FD89FBD-BD6C-42B4-AF17-3F379638EAB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7" name="Text Box 1">
          <a:extLst>
            <a:ext uri="{FF2B5EF4-FFF2-40B4-BE49-F238E27FC236}">
              <a16:creationId xmlns:a16="http://schemas.microsoft.com/office/drawing/2014/main" id="{EDC25A07-1642-49DC-994C-9BCB34BD273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8" name="Text Box 1">
          <a:extLst>
            <a:ext uri="{FF2B5EF4-FFF2-40B4-BE49-F238E27FC236}">
              <a16:creationId xmlns:a16="http://schemas.microsoft.com/office/drawing/2014/main" id="{EE9DC958-4C31-4F3E-A011-52988E0B09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09" name="Text Box 1">
          <a:extLst>
            <a:ext uri="{FF2B5EF4-FFF2-40B4-BE49-F238E27FC236}">
              <a16:creationId xmlns:a16="http://schemas.microsoft.com/office/drawing/2014/main" id="{2A3B15A8-899F-4576-8EB3-A3BD17A7A8F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10" name="Text Box 1">
          <a:extLst>
            <a:ext uri="{FF2B5EF4-FFF2-40B4-BE49-F238E27FC236}">
              <a16:creationId xmlns:a16="http://schemas.microsoft.com/office/drawing/2014/main" id="{2A9F640E-73FA-4306-9E56-9E29CBD0324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11" name="Text Box 1">
          <a:extLst>
            <a:ext uri="{FF2B5EF4-FFF2-40B4-BE49-F238E27FC236}">
              <a16:creationId xmlns:a16="http://schemas.microsoft.com/office/drawing/2014/main" id="{910F5CB2-E45A-4C71-9209-43720870E73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12" name="Text Box 1">
          <a:extLst>
            <a:ext uri="{FF2B5EF4-FFF2-40B4-BE49-F238E27FC236}">
              <a16:creationId xmlns:a16="http://schemas.microsoft.com/office/drawing/2014/main" id="{249E033F-9CE7-45FC-8561-DE4C0F0647F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13" name="Text Box 1">
          <a:extLst>
            <a:ext uri="{FF2B5EF4-FFF2-40B4-BE49-F238E27FC236}">
              <a16:creationId xmlns:a16="http://schemas.microsoft.com/office/drawing/2014/main" id="{96C61C31-92C0-4E84-B4F8-AD1125560A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14" name="Text Box 1">
          <a:extLst>
            <a:ext uri="{FF2B5EF4-FFF2-40B4-BE49-F238E27FC236}">
              <a16:creationId xmlns:a16="http://schemas.microsoft.com/office/drawing/2014/main" id="{315FA70F-FC7E-43FA-B55F-21F7DA21A71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15" name="Text Box 1">
          <a:extLst>
            <a:ext uri="{FF2B5EF4-FFF2-40B4-BE49-F238E27FC236}">
              <a16:creationId xmlns:a16="http://schemas.microsoft.com/office/drawing/2014/main" id="{0BF0FA5F-715D-44AE-ACDE-0F2E6F2DEB7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16" name="Text Box 1">
          <a:extLst>
            <a:ext uri="{FF2B5EF4-FFF2-40B4-BE49-F238E27FC236}">
              <a16:creationId xmlns:a16="http://schemas.microsoft.com/office/drawing/2014/main" id="{26453BC4-E725-45AE-B207-A741C3DF368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17" name="Text Box 1">
          <a:extLst>
            <a:ext uri="{FF2B5EF4-FFF2-40B4-BE49-F238E27FC236}">
              <a16:creationId xmlns:a16="http://schemas.microsoft.com/office/drawing/2014/main" id="{FA5F30D8-E106-4E3C-A5E4-BB12021B5AA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18" name="Text Box 1">
          <a:extLst>
            <a:ext uri="{FF2B5EF4-FFF2-40B4-BE49-F238E27FC236}">
              <a16:creationId xmlns:a16="http://schemas.microsoft.com/office/drawing/2014/main" id="{26D85B95-E0F9-4486-A16D-C7FCA344594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19" name="Text Box 1">
          <a:extLst>
            <a:ext uri="{FF2B5EF4-FFF2-40B4-BE49-F238E27FC236}">
              <a16:creationId xmlns:a16="http://schemas.microsoft.com/office/drawing/2014/main" id="{36D0D9F1-EE73-4D1C-94C1-59C17711D22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20" name="Text Box 1">
          <a:extLst>
            <a:ext uri="{FF2B5EF4-FFF2-40B4-BE49-F238E27FC236}">
              <a16:creationId xmlns:a16="http://schemas.microsoft.com/office/drawing/2014/main" id="{7BCB5089-6465-4CAD-AB5D-FF960BF6175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21" name="Text Box 1">
          <a:extLst>
            <a:ext uri="{FF2B5EF4-FFF2-40B4-BE49-F238E27FC236}">
              <a16:creationId xmlns:a16="http://schemas.microsoft.com/office/drawing/2014/main" id="{3CE99CE5-4E85-4A47-B98E-AC34A51A4C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022" name="Text Box 1">
          <a:extLst>
            <a:ext uri="{FF2B5EF4-FFF2-40B4-BE49-F238E27FC236}">
              <a16:creationId xmlns:a16="http://schemas.microsoft.com/office/drawing/2014/main" id="{1B679272-33AF-41C2-B098-956CB5049A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023" name="Text Box 1">
          <a:extLst>
            <a:ext uri="{FF2B5EF4-FFF2-40B4-BE49-F238E27FC236}">
              <a16:creationId xmlns:a16="http://schemas.microsoft.com/office/drawing/2014/main" id="{3FC9222F-E4C6-4901-98D8-B6EF4227B39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024" name="Text Box 1">
          <a:extLst>
            <a:ext uri="{FF2B5EF4-FFF2-40B4-BE49-F238E27FC236}">
              <a16:creationId xmlns:a16="http://schemas.microsoft.com/office/drawing/2014/main" id="{0C366C1D-413E-48CD-8B3E-D7E4F5211E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025" name="Text Box 1">
          <a:extLst>
            <a:ext uri="{FF2B5EF4-FFF2-40B4-BE49-F238E27FC236}">
              <a16:creationId xmlns:a16="http://schemas.microsoft.com/office/drawing/2014/main" id="{48137770-BC91-46F2-8688-113113B21F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26" name="Text Box 1">
          <a:extLst>
            <a:ext uri="{FF2B5EF4-FFF2-40B4-BE49-F238E27FC236}">
              <a16:creationId xmlns:a16="http://schemas.microsoft.com/office/drawing/2014/main" id="{1B5F2524-9AFB-4024-A827-2267F363E9A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27" name="Text Box 1">
          <a:extLst>
            <a:ext uri="{FF2B5EF4-FFF2-40B4-BE49-F238E27FC236}">
              <a16:creationId xmlns:a16="http://schemas.microsoft.com/office/drawing/2014/main" id="{62D91DAE-A12A-4544-BAA9-12B15FF9598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28" name="Text Box 1">
          <a:extLst>
            <a:ext uri="{FF2B5EF4-FFF2-40B4-BE49-F238E27FC236}">
              <a16:creationId xmlns:a16="http://schemas.microsoft.com/office/drawing/2014/main" id="{AD6644AC-867E-4693-8ACC-95F31ED0860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29" name="Text Box 1">
          <a:extLst>
            <a:ext uri="{FF2B5EF4-FFF2-40B4-BE49-F238E27FC236}">
              <a16:creationId xmlns:a16="http://schemas.microsoft.com/office/drawing/2014/main" id="{445D9CD2-2774-4351-A5FF-43F849858F8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30" name="Text Box 1">
          <a:extLst>
            <a:ext uri="{FF2B5EF4-FFF2-40B4-BE49-F238E27FC236}">
              <a16:creationId xmlns:a16="http://schemas.microsoft.com/office/drawing/2014/main" id="{B1B95729-8795-43BC-82D6-9ED8D6B1BB1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31" name="Text Box 1">
          <a:extLst>
            <a:ext uri="{FF2B5EF4-FFF2-40B4-BE49-F238E27FC236}">
              <a16:creationId xmlns:a16="http://schemas.microsoft.com/office/drawing/2014/main" id="{05F88620-3D28-4162-B8E2-909C601E88B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32" name="Text Box 1">
          <a:extLst>
            <a:ext uri="{FF2B5EF4-FFF2-40B4-BE49-F238E27FC236}">
              <a16:creationId xmlns:a16="http://schemas.microsoft.com/office/drawing/2014/main" id="{BF9CC4EC-9559-43F1-BA7F-E2118D1642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33" name="Text Box 1">
          <a:extLst>
            <a:ext uri="{FF2B5EF4-FFF2-40B4-BE49-F238E27FC236}">
              <a16:creationId xmlns:a16="http://schemas.microsoft.com/office/drawing/2014/main" id="{0F946747-B712-4D28-8292-1B98CB89A4D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34" name="Text Box 1">
          <a:extLst>
            <a:ext uri="{FF2B5EF4-FFF2-40B4-BE49-F238E27FC236}">
              <a16:creationId xmlns:a16="http://schemas.microsoft.com/office/drawing/2014/main" id="{CE2259F2-8CB8-4B44-A6C7-4294F334966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35" name="Text Box 1">
          <a:extLst>
            <a:ext uri="{FF2B5EF4-FFF2-40B4-BE49-F238E27FC236}">
              <a16:creationId xmlns:a16="http://schemas.microsoft.com/office/drawing/2014/main" id="{617D1E71-EB14-475C-8DA1-3B3E45602D5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36" name="Text Box 1">
          <a:extLst>
            <a:ext uri="{FF2B5EF4-FFF2-40B4-BE49-F238E27FC236}">
              <a16:creationId xmlns:a16="http://schemas.microsoft.com/office/drawing/2014/main" id="{EB1E3EA5-B741-4726-8F4D-0862762A7CC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37" name="Text Box 1">
          <a:extLst>
            <a:ext uri="{FF2B5EF4-FFF2-40B4-BE49-F238E27FC236}">
              <a16:creationId xmlns:a16="http://schemas.microsoft.com/office/drawing/2014/main" id="{B51F39AF-9D15-4806-A9EE-670E8BC544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38" name="Text Box 1">
          <a:extLst>
            <a:ext uri="{FF2B5EF4-FFF2-40B4-BE49-F238E27FC236}">
              <a16:creationId xmlns:a16="http://schemas.microsoft.com/office/drawing/2014/main" id="{9EB6210E-3299-479F-A949-A456DB8A25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39" name="Text Box 1">
          <a:extLst>
            <a:ext uri="{FF2B5EF4-FFF2-40B4-BE49-F238E27FC236}">
              <a16:creationId xmlns:a16="http://schemas.microsoft.com/office/drawing/2014/main" id="{0B33A5ED-314F-405F-A86B-0F42BAEF5C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0" name="Text Box 1">
          <a:extLst>
            <a:ext uri="{FF2B5EF4-FFF2-40B4-BE49-F238E27FC236}">
              <a16:creationId xmlns:a16="http://schemas.microsoft.com/office/drawing/2014/main" id="{9CB3B79A-0D8F-4536-9851-A72BD4CD3E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1" name="Text Box 1">
          <a:extLst>
            <a:ext uri="{FF2B5EF4-FFF2-40B4-BE49-F238E27FC236}">
              <a16:creationId xmlns:a16="http://schemas.microsoft.com/office/drawing/2014/main" id="{BAC38F19-F3CA-4C05-88C1-B9649BF830A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42" name="Text Box 1">
          <a:extLst>
            <a:ext uri="{FF2B5EF4-FFF2-40B4-BE49-F238E27FC236}">
              <a16:creationId xmlns:a16="http://schemas.microsoft.com/office/drawing/2014/main" id="{33694AFF-DF80-4C8F-A5F3-4E772B7B38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43" name="Text Box 1">
          <a:extLst>
            <a:ext uri="{FF2B5EF4-FFF2-40B4-BE49-F238E27FC236}">
              <a16:creationId xmlns:a16="http://schemas.microsoft.com/office/drawing/2014/main" id="{C7920A11-D195-4F94-B987-7A5BEBA494B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44" name="Text Box 1">
          <a:extLst>
            <a:ext uri="{FF2B5EF4-FFF2-40B4-BE49-F238E27FC236}">
              <a16:creationId xmlns:a16="http://schemas.microsoft.com/office/drawing/2014/main" id="{BF8D7617-03CC-447A-9303-01A2684C08F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45" name="Text Box 1">
          <a:extLst>
            <a:ext uri="{FF2B5EF4-FFF2-40B4-BE49-F238E27FC236}">
              <a16:creationId xmlns:a16="http://schemas.microsoft.com/office/drawing/2014/main" id="{34854BF3-9EE0-4385-B5ED-7231DEEA56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6" name="Text Box 1">
          <a:extLst>
            <a:ext uri="{FF2B5EF4-FFF2-40B4-BE49-F238E27FC236}">
              <a16:creationId xmlns:a16="http://schemas.microsoft.com/office/drawing/2014/main" id="{D09DC7D8-3D53-419A-8705-8468B05EB69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7" name="Text Box 1">
          <a:extLst>
            <a:ext uri="{FF2B5EF4-FFF2-40B4-BE49-F238E27FC236}">
              <a16:creationId xmlns:a16="http://schemas.microsoft.com/office/drawing/2014/main" id="{799D354B-2A1B-4659-9DF2-8972CE7D8AE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8" name="Text Box 1">
          <a:extLst>
            <a:ext uri="{FF2B5EF4-FFF2-40B4-BE49-F238E27FC236}">
              <a16:creationId xmlns:a16="http://schemas.microsoft.com/office/drawing/2014/main" id="{5DB676C5-38FC-4409-923F-A98EC9EEBD0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49" name="Text Box 1">
          <a:extLst>
            <a:ext uri="{FF2B5EF4-FFF2-40B4-BE49-F238E27FC236}">
              <a16:creationId xmlns:a16="http://schemas.microsoft.com/office/drawing/2014/main" id="{CC6DE2E4-382D-4DC3-9F91-5BEE4331EBE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0" name="Text Box 1">
          <a:extLst>
            <a:ext uri="{FF2B5EF4-FFF2-40B4-BE49-F238E27FC236}">
              <a16:creationId xmlns:a16="http://schemas.microsoft.com/office/drawing/2014/main" id="{9669E68B-AAA5-4094-9133-42B80F0BA7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1" name="Text Box 1">
          <a:extLst>
            <a:ext uri="{FF2B5EF4-FFF2-40B4-BE49-F238E27FC236}">
              <a16:creationId xmlns:a16="http://schemas.microsoft.com/office/drawing/2014/main" id="{D6ECF9DC-1BBD-4527-84F5-9B6CDEF2766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2" name="Text Box 1">
          <a:extLst>
            <a:ext uri="{FF2B5EF4-FFF2-40B4-BE49-F238E27FC236}">
              <a16:creationId xmlns:a16="http://schemas.microsoft.com/office/drawing/2014/main" id="{6A91A578-09E2-46FD-B2E5-021829DEC68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3" name="Text Box 1">
          <a:extLst>
            <a:ext uri="{FF2B5EF4-FFF2-40B4-BE49-F238E27FC236}">
              <a16:creationId xmlns:a16="http://schemas.microsoft.com/office/drawing/2014/main" id="{5373AF5C-9820-4EB9-BDA7-5835DC0C4A8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4" name="Text Box 1">
          <a:extLst>
            <a:ext uri="{FF2B5EF4-FFF2-40B4-BE49-F238E27FC236}">
              <a16:creationId xmlns:a16="http://schemas.microsoft.com/office/drawing/2014/main" id="{3668EF0B-67B9-4D0D-8EB5-CE216350CA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5" name="Text Box 1">
          <a:extLst>
            <a:ext uri="{FF2B5EF4-FFF2-40B4-BE49-F238E27FC236}">
              <a16:creationId xmlns:a16="http://schemas.microsoft.com/office/drawing/2014/main" id="{24271992-A225-466C-A65A-03D12A028E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6" name="Text Box 1">
          <a:extLst>
            <a:ext uri="{FF2B5EF4-FFF2-40B4-BE49-F238E27FC236}">
              <a16:creationId xmlns:a16="http://schemas.microsoft.com/office/drawing/2014/main" id="{0BCD0DF0-2D25-4CFB-A602-626C9B5FB47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7" name="Text Box 1">
          <a:extLst>
            <a:ext uri="{FF2B5EF4-FFF2-40B4-BE49-F238E27FC236}">
              <a16:creationId xmlns:a16="http://schemas.microsoft.com/office/drawing/2014/main" id="{D3E72FF3-CD43-4D23-8082-1771916995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8" name="Text Box 1">
          <a:extLst>
            <a:ext uri="{FF2B5EF4-FFF2-40B4-BE49-F238E27FC236}">
              <a16:creationId xmlns:a16="http://schemas.microsoft.com/office/drawing/2014/main" id="{D31985A1-E5E4-4E38-9893-F804D20D4C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59" name="Text Box 1">
          <a:extLst>
            <a:ext uri="{FF2B5EF4-FFF2-40B4-BE49-F238E27FC236}">
              <a16:creationId xmlns:a16="http://schemas.microsoft.com/office/drawing/2014/main" id="{51A36354-2FA6-462D-A37E-00DFDA71DA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0" name="Text Box 1">
          <a:extLst>
            <a:ext uri="{FF2B5EF4-FFF2-40B4-BE49-F238E27FC236}">
              <a16:creationId xmlns:a16="http://schemas.microsoft.com/office/drawing/2014/main" id="{FEE8E36C-88D1-457B-85FB-1BC000B521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1" name="Text Box 1">
          <a:extLst>
            <a:ext uri="{FF2B5EF4-FFF2-40B4-BE49-F238E27FC236}">
              <a16:creationId xmlns:a16="http://schemas.microsoft.com/office/drawing/2014/main" id="{69383BCE-EF0D-46A8-9AC6-28D74509C44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2" name="Text Box 1">
          <a:extLst>
            <a:ext uri="{FF2B5EF4-FFF2-40B4-BE49-F238E27FC236}">
              <a16:creationId xmlns:a16="http://schemas.microsoft.com/office/drawing/2014/main" id="{0C60E298-A43C-4D8F-B260-9708A160571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3" name="Text Box 1">
          <a:extLst>
            <a:ext uri="{FF2B5EF4-FFF2-40B4-BE49-F238E27FC236}">
              <a16:creationId xmlns:a16="http://schemas.microsoft.com/office/drawing/2014/main" id="{1EF46641-FDD0-4775-BA88-8F45A87620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4" name="Text Box 1">
          <a:extLst>
            <a:ext uri="{FF2B5EF4-FFF2-40B4-BE49-F238E27FC236}">
              <a16:creationId xmlns:a16="http://schemas.microsoft.com/office/drawing/2014/main" id="{F74DC2FE-9C05-4E5A-AEB4-B5A1AA46D2D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065" name="Text Box 1">
          <a:extLst>
            <a:ext uri="{FF2B5EF4-FFF2-40B4-BE49-F238E27FC236}">
              <a16:creationId xmlns:a16="http://schemas.microsoft.com/office/drawing/2014/main" id="{97ADECE7-FC83-4219-A53C-7898BA1607E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66" name="Text Box 1">
          <a:extLst>
            <a:ext uri="{FF2B5EF4-FFF2-40B4-BE49-F238E27FC236}">
              <a16:creationId xmlns:a16="http://schemas.microsoft.com/office/drawing/2014/main" id="{CBF8FFFB-8AA3-464B-993D-8F9DF161C62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67" name="Text Box 1">
          <a:extLst>
            <a:ext uri="{FF2B5EF4-FFF2-40B4-BE49-F238E27FC236}">
              <a16:creationId xmlns:a16="http://schemas.microsoft.com/office/drawing/2014/main" id="{151F1B72-BD92-4E1E-A857-95202E68D08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68" name="Text Box 1">
          <a:extLst>
            <a:ext uri="{FF2B5EF4-FFF2-40B4-BE49-F238E27FC236}">
              <a16:creationId xmlns:a16="http://schemas.microsoft.com/office/drawing/2014/main" id="{0C6903C4-4944-441D-8519-A3B3BDEA0A2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69" name="Text Box 1">
          <a:extLst>
            <a:ext uri="{FF2B5EF4-FFF2-40B4-BE49-F238E27FC236}">
              <a16:creationId xmlns:a16="http://schemas.microsoft.com/office/drawing/2014/main" id="{AE9F4B4D-774F-4568-92E0-4F9B26BCC5A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0" name="Text Box 1">
          <a:extLst>
            <a:ext uri="{FF2B5EF4-FFF2-40B4-BE49-F238E27FC236}">
              <a16:creationId xmlns:a16="http://schemas.microsoft.com/office/drawing/2014/main" id="{48A35FD1-BB64-40EE-B947-1FCCE96BB27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1" name="Text Box 1">
          <a:extLst>
            <a:ext uri="{FF2B5EF4-FFF2-40B4-BE49-F238E27FC236}">
              <a16:creationId xmlns:a16="http://schemas.microsoft.com/office/drawing/2014/main" id="{B8A39F13-1C5F-4FF1-BE9D-9D32276788F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2" name="Text Box 1">
          <a:extLst>
            <a:ext uri="{FF2B5EF4-FFF2-40B4-BE49-F238E27FC236}">
              <a16:creationId xmlns:a16="http://schemas.microsoft.com/office/drawing/2014/main" id="{1289633E-A7AB-48F2-8C0D-9A093A11BE1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3" name="Text Box 1">
          <a:extLst>
            <a:ext uri="{FF2B5EF4-FFF2-40B4-BE49-F238E27FC236}">
              <a16:creationId xmlns:a16="http://schemas.microsoft.com/office/drawing/2014/main" id="{22B6D4E6-1F26-4006-9D90-3EC0CD31FB0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74" name="Text Box 1">
          <a:extLst>
            <a:ext uri="{FF2B5EF4-FFF2-40B4-BE49-F238E27FC236}">
              <a16:creationId xmlns:a16="http://schemas.microsoft.com/office/drawing/2014/main" id="{3DC8F639-7143-489B-BADF-7D6A087EC7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75" name="Text Box 1">
          <a:extLst>
            <a:ext uri="{FF2B5EF4-FFF2-40B4-BE49-F238E27FC236}">
              <a16:creationId xmlns:a16="http://schemas.microsoft.com/office/drawing/2014/main" id="{08E2225D-B2B2-408E-ACE9-8015741ACE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76" name="Text Box 1">
          <a:extLst>
            <a:ext uri="{FF2B5EF4-FFF2-40B4-BE49-F238E27FC236}">
              <a16:creationId xmlns:a16="http://schemas.microsoft.com/office/drawing/2014/main" id="{8B470B18-DDF8-41FF-AF6F-5DB692FC09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77" name="Text Box 1">
          <a:extLst>
            <a:ext uri="{FF2B5EF4-FFF2-40B4-BE49-F238E27FC236}">
              <a16:creationId xmlns:a16="http://schemas.microsoft.com/office/drawing/2014/main" id="{0C879E82-87E7-475E-8585-7779258BA6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8" name="Text Box 1">
          <a:extLst>
            <a:ext uri="{FF2B5EF4-FFF2-40B4-BE49-F238E27FC236}">
              <a16:creationId xmlns:a16="http://schemas.microsoft.com/office/drawing/2014/main" id="{0E91A323-C344-41F3-B84D-0CAFF20B9DD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79" name="Text Box 1">
          <a:extLst>
            <a:ext uri="{FF2B5EF4-FFF2-40B4-BE49-F238E27FC236}">
              <a16:creationId xmlns:a16="http://schemas.microsoft.com/office/drawing/2014/main" id="{D379D870-753C-4A93-A1FF-65CEDFF33E9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0" name="Text Box 1">
          <a:extLst>
            <a:ext uri="{FF2B5EF4-FFF2-40B4-BE49-F238E27FC236}">
              <a16:creationId xmlns:a16="http://schemas.microsoft.com/office/drawing/2014/main" id="{1D84F825-FFC0-454B-89AB-ECB1BB898F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1" name="Text Box 1">
          <a:extLst>
            <a:ext uri="{FF2B5EF4-FFF2-40B4-BE49-F238E27FC236}">
              <a16:creationId xmlns:a16="http://schemas.microsoft.com/office/drawing/2014/main" id="{8F6986D9-68EC-4B55-8C2E-954194693E2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82" name="Text Box 1">
          <a:extLst>
            <a:ext uri="{FF2B5EF4-FFF2-40B4-BE49-F238E27FC236}">
              <a16:creationId xmlns:a16="http://schemas.microsoft.com/office/drawing/2014/main" id="{46F42A22-292B-49A6-9A7F-907ABED1CD5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83" name="Text Box 1">
          <a:extLst>
            <a:ext uri="{FF2B5EF4-FFF2-40B4-BE49-F238E27FC236}">
              <a16:creationId xmlns:a16="http://schemas.microsoft.com/office/drawing/2014/main" id="{E73F7623-8346-4BF5-AB32-7EB3B2E8856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84" name="Text Box 1">
          <a:extLst>
            <a:ext uri="{FF2B5EF4-FFF2-40B4-BE49-F238E27FC236}">
              <a16:creationId xmlns:a16="http://schemas.microsoft.com/office/drawing/2014/main" id="{01AC57C7-109D-4CB7-9F62-FEC78E10204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85" name="Text Box 1">
          <a:extLst>
            <a:ext uri="{FF2B5EF4-FFF2-40B4-BE49-F238E27FC236}">
              <a16:creationId xmlns:a16="http://schemas.microsoft.com/office/drawing/2014/main" id="{EA83083F-6AAD-4E93-A360-028A922BF89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6" name="Text Box 1">
          <a:extLst>
            <a:ext uri="{FF2B5EF4-FFF2-40B4-BE49-F238E27FC236}">
              <a16:creationId xmlns:a16="http://schemas.microsoft.com/office/drawing/2014/main" id="{71BD12B6-E55E-4152-B829-7F9FF72E27E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7" name="Text Box 1">
          <a:extLst>
            <a:ext uri="{FF2B5EF4-FFF2-40B4-BE49-F238E27FC236}">
              <a16:creationId xmlns:a16="http://schemas.microsoft.com/office/drawing/2014/main" id="{D1BB6E4F-7A37-48B9-9C40-CCA81102CBA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8" name="Text Box 1">
          <a:extLst>
            <a:ext uri="{FF2B5EF4-FFF2-40B4-BE49-F238E27FC236}">
              <a16:creationId xmlns:a16="http://schemas.microsoft.com/office/drawing/2014/main" id="{464DA84C-41C9-49D5-A864-387A9BDC196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89" name="Text Box 1">
          <a:extLst>
            <a:ext uri="{FF2B5EF4-FFF2-40B4-BE49-F238E27FC236}">
              <a16:creationId xmlns:a16="http://schemas.microsoft.com/office/drawing/2014/main" id="{E0866684-16F1-4225-9989-1BFC6E9090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90" name="Text Box 1">
          <a:extLst>
            <a:ext uri="{FF2B5EF4-FFF2-40B4-BE49-F238E27FC236}">
              <a16:creationId xmlns:a16="http://schemas.microsoft.com/office/drawing/2014/main" id="{5255707E-3935-42EA-B844-D5A90C0B4BB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91" name="Text Box 1">
          <a:extLst>
            <a:ext uri="{FF2B5EF4-FFF2-40B4-BE49-F238E27FC236}">
              <a16:creationId xmlns:a16="http://schemas.microsoft.com/office/drawing/2014/main" id="{E2983851-8012-4364-BD09-8DA4189404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92" name="Text Box 1">
          <a:extLst>
            <a:ext uri="{FF2B5EF4-FFF2-40B4-BE49-F238E27FC236}">
              <a16:creationId xmlns:a16="http://schemas.microsoft.com/office/drawing/2014/main" id="{785BCDAC-72ED-4899-AF4B-79EDD1205D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93" name="Text Box 1">
          <a:extLst>
            <a:ext uri="{FF2B5EF4-FFF2-40B4-BE49-F238E27FC236}">
              <a16:creationId xmlns:a16="http://schemas.microsoft.com/office/drawing/2014/main" id="{3FBA01A0-1029-4902-B279-44993601BC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94" name="Text Box 1">
          <a:extLst>
            <a:ext uri="{FF2B5EF4-FFF2-40B4-BE49-F238E27FC236}">
              <a16:creationId xmlns:a16="http://schemas.microsoft.com/office/drawing/2014/main" id="{167FAF1F-25EF-491A-B667-D47104ED7B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95" name="Text Box 1">
          <a:extLst>
            <a:ext uri="{FF2B5EF4-FFF2-40B4-BE49-F238E27FC236}">
              <a16:creationId xmlns:a16="http://schemas.microsoft.com/office/drawing/2014/main" id="{6ED5921D-1FB3-439C-B424-9B215CCE0A7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96" name="Text Box 1">
          <a:extLst>
            <a:ext uri="{FF2B5EF4-FFF2-40B4-BE49-F238E27FC236}">
              <a16:creationId xmlns:a16="http://schemas.microsoft.com/office/drawing/2014/main" id="{E781B164-CF5B-4D97-ACCE-8D9A2105F18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097" name="Text Box 1">
          <a:extLst>
            <a:ext uri="{FF2B5EF4-FFF2-40B4-BE49-F238E27FC236}">
              <a16:creationId xmlns:a16="http://schemas.microsoft.com/office/drawing/2014/main" id="{D50CDF95-70D6-4A04-A61E-0C1E0F6783E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098" name="Text Box 1">
          <a:extLst>
            <a:ext uri="{FF2B5EF4-FFF2-40B4-BE49-F238E27FC236}">
              <a16:creationId xmlns:a16="http://schemas.microsoft.com/office/drawing/2014/main" id="{64928A0B-AB72-4117-A84C-81DAA7000DD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099" name="Text Box 1">
          <a:extLst>
            <a:ext uri="{FF2B5EF4-FFF2-40B4-BE49-F238E27FC236}">
              <a16:creationId xmlns:a16="http://schemas.microsoft.com/office/drawing/2014/main" id="{2DD2F2E7-196E-4409-B6B0-F2CD6ED004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00" name="Text Box 1">
          <a:extLst>
            <a:ext uri="{FF2B5EF4-FFF2-40B4-BE49-F238E27FC236}">
              <a16:creationId xmlns:a16="http://schemas.microsoft.com/office/drawing/2014/main" id="{48468B4A-31B6-41E7-B955-7B2866D60C9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01" name="Text Box 1">
          <a:extLst>
            <a:ext uri="{FF2B5EF4-FFF2-40B4-BE49-F238E27FC236}">
              <a16:creationId xmlns:a16="http://schemas.microsoft.com/office/drawing/2014/main" id="{6CB31E4F-AFB5-4FF4-BB42-92F059D63A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2" name="Text Box 1">
          <a:extLst>
            <a:ext uri="{FF2B5EF4-FFF2-40B4-BE49-F238E27FC236}">
              <a16:creationId xmlns:a16="http://schemas.microsoft.com/office/drawing/2014/main" id="{D5859B4D-B265-476A-A4CF-80A040BF0B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3" name="Text Box 1">
          <a:extLst>
            <a:ext uri="{FF2B5EF4-FFF2-40B4-BE49-F238E27FC236}">
              <a16:creationId xmlns:a16="http://schemas.microsoft.com/office/drawing/2014/main" id="{3A6CB813-1DF6-41C0-BCE5-A6FA3A1540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4" name="Text Box 1">
          <a:extLst>
            <a:ext uri="{FF2B5EF4-FFF2-40B4-BE49-F238E27FC236}">
              <a16:creationId xmlns:a16="http://schemas.microsoft.com/office/drawing/2014/main" id="{D6533036-EE0F-43CC-9F84-1064AA353D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5" name="Text Box 1">
          <a:extLst>
            <a:ext uri="{FF2B5EF4-FFF2-40B4-BE49-F238E27FC236}">
              <a16:creationId xmlns:a16="http://schemas.microsoft.com/office/drawing/2014/main" id="{C50DDF46-B530-47DB-959E-A0A82A6A8D4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06" name="Text Box 1">
          <a:extLst>
            <a:ext uri="{FF2B5EF4-FFF2-40B4-BE49-F238E27FC236}">
              <a16:creationId xmlns:a16="http://schemas.microsoft.com/office/drawing/2014/main" id="{05ABE88D-3AF6-41DA-A8A7-B7113EC6431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7" name="Text Box 1">
          <a:extLst>
            <a:ext uri="{FF2B5EF4-FFF2-40B4-BE49-F238E27FC236}">
              <a16:creationId xmlns:a16="http://schemas.microsoft.com/office/drawing/2014/main" id="{CEBCB8F5-81FD-4AAA-B03D-15A3010DC1A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08" name="Text Box 1">
          <a:extLst>
            <a:ext uri="{FF2B5EF4-FFF2-40B4-BE49-F238E27FC236}">
              <a16:creationId xmlns:a16="http://schemas.microsoft.com/office/drawing/2014/main" id="{C88D1D60-DDCA-4646-A218-C660A7746C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09" name="Text Box 1">
          <a:extLst>
            <a:ext uri="{FF2B5EF4-FFF2-40B4-BE49-F238E27FC236}">
              <a16:creationId xmlns:a16="http://schemas.microsoft.com/office/drawing/2014/main" id="{51C0F521-3C86-44B8-8D0F-A167F3F32B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10" name="Text Box 1">
          <a:extLst>
            <a:ext uri="{FF2B5EF4-FFF2-40B4-BE49-F238E27FC236}">
              <a16:creationId xmlns:a16="http://schemas.microsoft.com/office/drawing/2014/main" id="{D41C539A-7BF5-4F79-99BC-917BF48071C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11" name="Text Box 1">
          <a:extLst>
            <a:ext uri="{FF2B5EF4-FFF2-40B4-BE49-F238E27FC236}">
              <a16:creationId xmlns:a16="http://schemas.microsoft.com/office/drawing/2014/main" id="{F9D1E212-3984-40BE-909C-D7C0A220729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12" name="Text Box 1">
          <a:extLst>
            <a:ext uri="{FF2B5EF4-FFF2-40B4-BE49-F238E27FC236}">
              <a16:creationId xmlns:a16="http://schemas.microsoft.com/office/drawing/2014/main" id="{9594A01B-3F0A-4927-9279-C843368BFF6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13" name="Text Box 1">
          <a:extLst>
            <a:ext uri="{FF2B5EF4-FFF2-40B4-BE49-F238E27FC236}">
              <a16:creationId xmlns:a16="http://schemas.microsoft.com/office/drawing/2014/main" id="{C48C11E9-B4D7-4063-8629-12DB6EE758E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14" name="Text Box 1">
          <a:extLst>
            <a:ext uri="{FF2B5EF4-FFF2-40B4-BE49-F238E27FC236}">
              <a16:creationId xmlns:a16="http://schemas.microsoft.com/office/drawing/2014/main" id="{76B57512-22E4-4CD0-A4BA-01C986CAC22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15" name="Text Box 1">
          <a:extLst>
            <a:ext uri="{FF2B5EF4-FFF2-40B4-BE49-F238E27FC236}">
              <a16:creationId xmlns:a16="http://schemas.microsoft.com/office/drawing/2014/main" id="{FB04AB0B-BA4C-4AE9-AD33-2A80354C3DC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16" name="Text Box 1">
          <a:extLst>
            <a:ext uri="{FF2B5EF4-FFF2-40B4-BE49-F238E27FC236}">
              <a16:creationId xmlns:a16="http://schemas.microsoft.com/office/drawing/2014/main" id="{50029032-B3B2-4107-8714-17508660ADA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17" name="Text Box 1">
          <a:extLst>
            <a:ext uri="{FF2B5EF4-FFF2-40B4-BE49-F238E27FC236}">
              <a16:creationId xmlns:a16="http://schemas.microsoft.com/office/drawing/2014/main" id="{768F6360-9593-4A02-8993-9F8B3A2622E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18" name="Text Box 1">
          <a:extLst>
            <a:ext uri="{FF2B5EF4-FFF2-40B4-BE49-F238E27FC236}">
              <a16:creationId xmlns:a16="http://schemas.microsoft.com/office/drawing/2014/main" id="{D60572AD-4D29-4D54-8533-AEC3B87E4D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19" name="Text Box 1">
          <a:extLst>
            <a:ext uri="{FF2B5EF4-FFF2-40B4-BE49-F238E27FC236}">
              <a16:creationId xmlns:a16="http://schemas.microsoft.com/office/drawing/2014/main" id="{1D1BFA40-C668-40B8-92D1-BC03D511DEC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20" name="Text Box 1">
          <a:extLst>
            <a:ext uri="{FF2B5EF4-FFF2-40B4-BE49-F238E27FC236}">
              <a16:creationId xmlns:a16="http://schemas.microsoft.com/office/drawing/2014/main" id="{AC48FE7D-38CE-4D55-8DB9-708BDC4A4E8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21" name="Text Box 1">
          <a:extLst>
            <a:ext uri="{FF2B5EF4-FFF2-40B4-BE49-F238E27FC236}">
              <a16:creationId xmlns:a16="http://schemas.microsoft.com/office/drawing/2014/main" id="{1EC4986D-7AC9-40AD-BE0C-965D1645A47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22" name="Text Box 1">
          <a:extLst>
            <a:ext uri="{FF2B5EF4-FFF2-40B4-BE49-F238E27FC236}">
              <a16:creationId xmlns:a16="http://schemas.microsoft.com/office/drawing/2014/main" id="{41A69FE4-6504-4200-8F9E-2859713F98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23" name="Text Box 1">
          <a:extLst>
            <a:ext uri="{FF2B5EF4-FFF2-40B4-BE49-F238E27FC236}">
              <a16:creationId xmlns:a16="http://schemas.microsoft.com/office/drawing/2014/main" id="{4EBAB495-B7F8-4172-B931-B6A2F258F0D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24" name="Text Box 1">
          <a:extLst>
            <a:ext uri="{FF2B5EF4-FFF2-40B4-BE49-F238E27FC236}">
              <a16:creationId xmlns:a16="http://schemas.microsoft.com/office/drawing/2014/main" id="{D15F505F-951B-4ADF-A11F-DD7B7C98425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25" name="Text Box 1">
          <a:extLst>
            <a:ext uri="{FF2B5EF4-FFF2-40B4-BE49-F238E27FC236}">
              <a16:creationId xmlns:a16="http://schemas.microsoft.com/office/drawing/2014/main" id="{D1F20B97-AA19-467B-900E-00A1186235E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26" name="Text Box 1">
          <a:extLst>
            <a:ext uri="{FF2B5EF4-FFF2-40B4-BE49-F238E27FC236}">
              <a16:creationId xmlns:a16="http://schemas.microsoft.com/office/drawing/2014/main" id="{DAEC72F0-3D1C-4B2E-A79D-1D119652B8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27" name="Text Box 1">
          <a:extLst>
            <a:ext uri="{FF2B5EF4-FFF2-40B4-BE49-F238E27FC236}">
              <a16:creationId xmlns:a16="http://schemas.microsoft.com/office/drawing/2014/main" id="{3B5AD2B5-E42B-40B0-9E98-7F747D01E74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28" name="Text Box 1">
          <a:extLst>
            <a:ext uri="{FF2B5EF4-FFF2-40B4-BE49-F238E27FC236}">
              <a16:creationId xmlns:a16="http://schemas.microsoft.com/office/drawing/2014/main" id="{7990846C-DEBB-4292-8434-F7EA93E16D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29" name="Text Box 1">
          <a:extLst>
            <a:ext uri="{FF2B5EF4-FFF2-40B4-BE49-F238E27FC236}">
              <a16:creationId xmlns:a16="http://schemas.microsoft.com/office/drawing/2014/main" id="{386976C6-E146-4603-9356-75BE88524A2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30" name="Text Box 1">
          <a:extLst>
            <a:ext uri="{FF2B5EF4-FFF2-40B4-BE49-F238E27FC236}">
              <a16:creationId xmlns:a16="http://schemas.microsoft.com/office/drawing/2014/main" id="{71A00033-3C72-45E3-B91F-AF0DFA6BBF6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31" name="Text Box 1">
          <a:extLst>
            <a:ext uri="{FF2B5EF4-FFF2-40B4-BE49-F238E27FC236}">
              <a16:creationId xmlns:a16="http://schemas.microsoft.com/office/drawing/2014/main" id="{3F592B56-FF79-4A61-A782-32DFE59CACD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32" name="Text Box 1">
          <a:extLst>
            <a:ext uri="{FF2B5EF4-FFF2-40B4-BE49-F238E27FC236}">
              <a16:creationId xmlns:a16="http://schemas.microsoft.com/office/drawing/2014/main" id="{0FF4F500-2C1D-4CD8-A5E8-1A021FD49B3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33" name="Text Box 1">
          <a:extLst>
            <a:ext uri="{FF2B5EF4-FFF2-40B4-BE49-F238E27FC236}">
              <a16:creationId xmlns:a16="http://schemas.microsoft.com/office/drawing/2014/main" id="{0E023508-039F-4C76-8476-AB2ED85622D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34" name="Text Box 1">
          <a:extLst>
            <a:ext uri="{FF2B5EF4-FFF2-40B4-BE49-F238E27FC236}">
              <a16:creationId xmlns:a16="http://schemas.microsoft.com/office/drawing/2014/main" id="{A406521B-33CA-460B-874F-FAA5A472D6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35" name="Text Box 1">
          <a:extLst>
            <a:ext uri="{FF2B5EF4-FFF2-40B4-BE49-F238E27FC236}">
              <a16:creationId xmlns:a16="http://schemas.microsoft.com/office/drawing/2014/main" id="{AEC09448-2C3A-4275-81E5-BA3AE8DD6F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36" name="Text Box 1">
          <a:extLst>
            <a:ext uri="{FF2B5EF4-FFF2-40B4-BE49-F238E27FC236}">
              <a16:creationId xmlns:a16="http://schemas.microsoft.com/office/drawing/2014/main" id="{1CECAF35-74E5-435B-B10A-C908A5A040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37" name="Text Box 1">
          <a:extLst>
            <a:ext uri="{FF2B5EF4-FFF2-40B4-BE49-F238E27FC236}">
              <a16:creationId xmlns:a16="http://schemas.microsoft.com/office/drawing/2014/main" id="{907F64EC-E8BA-453F-933D-26FEFDC18CA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38" name="Text Box 1">
          <a:extLst>
            <a:ext uri="{FF2B5EF4-FFF2-40B4-BE49-F238E27FC236}">
              <a16:creationId xmlns:a16="http://schemas.microsoft.com/office/drawing/2014/main" id="{08E8F0F0-37D0-492C-85B8-A21633180C3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39" name="Text Box 1">
          <a:extLst>
            <a:ext uri="{FF2B5EF4-FFF2-40B4-BE49-F238E27FC236}">
              <a16:creationId xmlns:a16="http://schemas.microsoft.com/office/drawing/2014/main" id="{7DE0D3E4-C7DA-4493-92C4-5CC507AAF3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40" name="Text Box 1">
          <a:extLst>
            <a:ext uri="{FF2B5EF4-FFF2-40B4-BE49-F238E27FC236}">
              <a16:creationId xmlns:a16="http://schemas.microsoft.com/office/drawing/2014/main" id="{3BBBAA7D-7F39-40B1-8544-EF0BF530F3A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41" name="Text Box 1">
          <a:extLst>
            <a:ext uri="{FF2B5EF4-FFF2-40B4-BE49-F238E27FC236}">
              <a16:creationId xmlns:a16="http://schemas.microsoft.com/office/drawing/2014/main" id="{AD9279DD-027E-489B-B1A8-FBC82EF2E24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42" name="Text Box 1">
          <a:extLst>
            <a:ext uri="{FF2B5EF4-FFF2-40B4-BE49-F238E27FC236}">
              <a16:creationId xmlns:a16="http://schemas.microsoft.com/office/drawing/2014/main" id="{1039F815-9DB9-4BC8-ADBC-26DFCCD15F7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43" name="Text Box 1">
          <a:extLst>
            <a:ext uri="{FF2B5EF4-FFF2-40B4-BE49-F238E27FC236}">
              <a16:creationId xmlns:a16="http://schemas.microsoft.com/office/drawing/2014/main" id="{22B61F67-B75B-4445-A15E-337F17255F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44" name="Text Box 1">
          <a:extLst>
            <a:ext uri="{FF2B5EF4-FFF2-40B4-BE49-F238E27FC236}">
              <a16:creationId xmlns:a16="http://schemas.microsoft.com/office/drawing/2014/main" id="{C4D86A74-F47B-4EDB-BDD2-8169C9BFA9F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45" name="Text Box 1">
          <a:extLst>
            <a:ext uri="{FF2B5EF4-FFF2-40B4-BE49-F238E27FC236}">
              <a16:creationId xmlns:a16="http://schemas.microsoft.com/office/drawing/2014/main" id="{81030B5B-B37D-4C48-B89D-AE16079E466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46" name="Text Box 1">
          <a:extLst>
            <a:ext uri="{FF2B5EF4-FFF2-40B4-BE49-F238E27FC236}">
              <a16:creationId xmlns:a16="http://schemas.microsoft.com/office/drawing/2014/main" id="{8509016F-A282-4137-BFA4-38AEA1937FC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47" name="Text Box 1">
          <a:extLst>
            <a:ext uri="{FF2B5EF4-FFF2-40B4-BE49-F238E27FC236}">
              <a16:creationId xmlns:a16="http://schemas.microsoft.com/office/drawing/2014/main" id="{3F46D563-3B93-402F-841E-8D67BF27EBC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48" name="Text Box 1">
          <a:extLst>
            <a:ext uri="{FF2B5EF4-FFF2-40B4-BE49-F238E27FC236}">
              <a16:creationId xmlns:a16="http://schemas.microsoft.com/office/drawing/2014/main" id="{FDB3690A-E632-44A7-AB82-2C35E4FF02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49" name="Text Box 1">
          <a:extLst>
            <a:ext uri="{FF2B5EF4-FFF2-40B4-BE49-F238E27FC236}">
              <a16:creationId xmlns:a16="http://schemas.microsoft.com/office/drawing/2014/main" id="{21D026D6-9947-44AB-82A4-79A8CE2FAC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50" name="Text Box 1">
          <a:extLst>
            <a:ext uri="{FF2B5EF4-FFF2-40B4-BE49-F238E27FC236}">
              <a16:creationId xmlns:a16="http://schemas.microsoft.com/office/drawing/2014/main" id="{50096F0C-8F1F-43C1-9AF9-D09738AFA82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51" name="Text Box 1">
          <a:extLst>
            <a:ext uri="{FF2B5EF4-FFF2-40B4-BE49-F238E27FC236}">
              <a16:creationId xmlns:a16="http://schemas.microsoft.com/office/drawing/2014/main" id="{7C096985-537C-48A0-A875-26CCB1D3AC9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52" name="Text Box 1">
          <a:extLst>
            <a:ext uri="{FF2B5EF4-FFF2-40B4-BE49-F238E27FC236}">
              <a16:creationId xmlns:a16="http://schemas.microsoft.com/office/drawing/2014/main" id="{548057C9-C3F9-40E2-A0AA-0C9AE3279B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53" name="Text Box 1">
          <a:extLst>
            <a:ext uri="{FF2B5EF4-FFF2-40B4-BE49-F238E27FC236}">
              <a16:creationId xmlns:a16="http://schemas.microsoft.com/office/drawing/2014/main" id="{C461AF79-DC8B-4917-8141-271F85174EA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54" name="Text Box 1">
          <a:extLst>
            <a:ext uri="{FF2B5EF4-FFF2-40B4-BE49-F238E27FC236}">
              <a16:creationId xmlns:a16="http://schemas.microsoft.com/office/drawing/2014/main" id="{2166F99F-F73D-4A5B-A851-66BBDECC3F0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55" name="Text Box 1">
          <a:extLst>
            <a:ext uri="{FF2B5EF4-FFF2-40B4-BE49-F238E27FC236}">
              <a16:creationId xmlns:a16="http://schemas.microsoft.com/office/drawing/2014/main" id="{ADD08C5F-0389-472B-B788-D370B8EC5EE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56" name="Text Box 1">
          <a:extLst>
            <a:ext uri="{FF2B5EF4-FFF2-40B4-BE49-F238E27FC236}">
              <a16:creationId xmlns:a16="http://schemas.microsoft.com/office/drawing/2014/main" id="{04C6A3AE-85E5-4B46-8267-C2C0347791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57" name="Text Box 1">
          <a:extLst>
            <a:ext uri="{FF2B5EF4-FFF2-40B4-BE49-F238E27FC236}">
              <a16:creationId xmlns:a16="http://schemas.microsoft.com/office/drawing/2014/main" id="{984872EF-9348-459C-A0DC-AFE7EB408CC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58" name="Text Box 1">
          <a:extLst>
            <a:ext uri="{FF2B5EF4-FFF2-40B4-BE49-F238E27FC236}">
              <a16:creationId xmlns:a16="http://schemas.microsoft.com/office/drawing/2014/main" id="{15AF5C2D-0529-461A-9E06-61983BB453E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59" name="Text Box 1">
          <a:extLst>
            <a:ext uri="{FF2B5EF4-FFF2-40B4-BE49-F238E27FC236}">
              <a16:creationId xmlns:a16="http://schemas.microsoft.com/office/drawing/2014/main" id="{34728831-4E35-48C2-B316-82B7D5DFE93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0" name="Text Box 1">
          <a:extLst>
            <a:ext uri="{FF2B5EF4-FFF2-40B4-BE49-F238E27FC236}">
              <a16:creationId xmlns:a16="http://schemas.microsoft.com/office/drawing/2014/main" id="{29F69E32-25D1-4EDE-AC67-57D1FB80247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1" name="Text Box 1">
          <a:extLst>
            <a:ext uri="{FF2B5EF4-FFF2-40B4-BE49-F238E27FC236}">
              <a16:creationId xmlns:a16="http://schemas.microsoft.com/office/drawing/2014/main" id="{1BF7F88F-02EF-4B37-9125-D70E59621A5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62" name="Text Box 1">
          <a:extLst>
            <a:ext uri="{FF2B5EF4-FFF2-40B4-BE49-F238E27FC236}">
              <a16:creationId xmlns:a16="http://schemas.microsoft.com/office/drawing/2014/main" id="{26EC6067-A392-4BA9-B412-672FA91894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63" name="Text Box 1">
          <a:extLst>
            <a:ext uri="{FF2B5EF4-FFF2-40B4-BE49-F238E27FC236}">
              <a16:creationId xmlns:a16="http://schemas.microsoft.com/office/drawing/2014/main" id="{F4794B8B-5B92-45DA-B8A3-F119951900A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64" name="Text Box 1">
          <a:extLst>
            <a:ext uri="{FF2B5EF4-FFF2-40B4-BE49-F238E27FC236}">
              <a16:creationId xmlns:a16="http://schemas.microsoft.com/office/drawing/2014/main" id="{31B25804-AFBF-440C-BA09-75D5FB274F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65" name="Text Box 1">
          <a:extLst>
            <a:ext uri="{FF2B5EF4-FFF2-40B4-BE49-F238E27FC236}">
              <a16:creationId xmlns:a16="http://schemas.microsoft.com/office/drawing/2014/main" id="{7124C855-C3E2-48AD-B5ED-6F145D178F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6" name="Text Box 1">
          <a:extLst>
            <a:ext uri="{FF2B5EF4-FFF2-40B4-BE49-F238E27FC236}">
              <a16:creationId xmlns:a16="http://schemas.microsoft.com/office/drawing/2014/main" id="{81C07D58-AA89-4B90-BD6C-3D13563109B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7" name="Text Box 1">
          <a:extLst>
            <a:ext uri="{FF2B5EF4-FFF2-40B4-BE49-F238E27FC236}">
              <a16:creationId xmlns:a16="http://schemas.microsoft.com/office/drawing/2014/main" id="{688C4CC0-D7B5-4D38-AB20-7579FD48A13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8" name="Text Box 1">
          <a:extLst>
            <a:ext uri="{FF2B5EF4-FFF2-40B4-BE49-F238E27FC236}">
              <a16:creationId xmlns:a16="http://schemas.microsoft.com/office/drawing/2014/main" id="{DAF23F5C-1E4C-4CC2-85D0-439EB27E7A8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69" name="Text Box 1">
          <a:extLst>
            <a:ext uri="{FF2B5EF4-FFF2-40B4-BE49-F238E27FC236}">
              <a16:creationId xmlns:a16="http://schemas.microsoft.com/office/drawing/2014/main" id="{9A56C949-A17C-489F-ABFA-190E89067BA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70" name="Text Box 1">
          <a:extLst>
            <a:ext uri="{FF2B5EF4-FFF2-40B4-BE49-F238E27FC236}">
              <a16:creationId xmlns:a16="http://schemas.microsoft.com/office/drawing/2014/main" id="{AEEE536D-CA23-4150-8B3F-47584BE416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71" name="Text Box 1">
          <a:extLst>
            <a:ext uri="{FF2B5EF4-FFF2-40B4-BE49-F238E27FC236}">
              <a16:creationId xmlns:a16="http://schemas.microsoft.com/office/drawing/2014/main" id="{79125ACB-D370-4D47-9045-19F86BE198B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72" name="Text Box 1">
          <a:extLst>
            <a:ext uri="{FF2B5EF4-FFF2-40B4-BE49-F238E27FC236}">
              <a16:creationId xmlns:a16="http://schemas.microsoft.com/office/drawing/2014/main" id="{9FB31C63-9FA9-4F95-93E3-C092773E2E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73" name="Text Box 1">
          <a:extLst>
            <a:ext uri="{FF2B5EF4-FFF2-40B4-BE49-F238E27FC236}">
              <a16:creationId xmlns:a16="http://schemas.microsoft.com/office/drawing/2014/main" id="{5A219790-7413-43C0-BA14-BA46F82AB8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74" name="Text Box 1">
          <a:extLst>
            <a:ext uri="{FF2B5EF4-FFF2-40B4-BE49-F238E27FC236}">
              <a16:creationId xmlns:a16="http://schemas.microsoft.com/office/drawing/2014/main" id="{14E0924C-811F-48E3-B9AC-4DD83F9C13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75" name="Text Box 1">
          <a:extLst>
            <a:ext uri="{FF2B5EF4-FFF2-40B4-BE49-F238E27FC236}">
              <a16:creationId xmlns:a16="http://schemas.microsoft.com/office/drawing/2014/main" id="{FAFD214E-1ACF-4225-A95C-FA67625E6F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76" name="Text Box 1">
          <a:extLst>
            <a:ext uri="{FF2B5EF4-FFF2-40B4-BE49-F238E27FC236}">
              <a16:creationId xmlns:a16="http://schemas.microsoft.com/office/drawing/2014/main" id="{A5928100-7EC3-425B-A567-66A41F611F5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177" name="Text Box 1">
          <a:extLst>
            <a:ext uri="{FF2B5EF4-FFF2-40B4-BE49-F238E27FC236}">
              <a16:creationId xmlns:a16="http://schemas.microsoft.com/office/drawing/2014/main" id="{BF8F082E-9C4C-4A6E-A322-D38413B9A31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78" name="Text Box 1">
          <a:extLst>
            <a:ext uri="{FF2B5EF4-FFF2-40B4-BE49-F238E27FC236}">
              <a16:creationId xmlns:a16="http://schemas.microsoft.com/office/drawing/2014/main" id="{D4A23580-F468-4E86-8548-0B6DF9541ED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79" name="Text Box 1">
          <a:extLst>
            <a:ext uri="{FF2B5EF4-FFF2-40B4-BE49-F238E27FC236}">
              <a16:creationId xmlns:a16="http://schemas.microsoft.com/office/drawing/2014/main" id="{186C5E00-4693-4CAC-865A-9FD8F46AE08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80" name="Text Box 1">
          <a:extLst>
            <a:ext uri="{FF2B5EF4-FFF2-40B4-BE49-F238E27FC236}">
              <a16:creationId xmlns:a16="http://schemas.microsoft.com/office/drawing/2014/main" id="{2DF88F7A-736D-4D72-B35B-9E0B697BDA8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81" name="Text Box 1">
          <a:extLst>
            <a:ext uri="{FF2B5EF4-FFF2-40B4-BE49-F238E27FC236}">
              <a16:creationId xmlns:a16="http://schemas.microsoft.com/office/drawing/2014/main" id="{5077B0B8-24AC-4D93-B7F3-7E2771CD2AB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82" name="Text Box 1">
          <a:extLst>
            <a:ext uri="{FF2B5EF4-FFF2-40B4-BE49-F238E27FC236}">
              <a16:creationId xmlns:a16="http://schemas.microsoft.com/office/drawing/2014/main" id="{A68DE4EE-FAF4-41B5-BB8D-FA667B4CEC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83" name="Text Box 1">
          <a:extLst>
            <a:ext uri="{FF2B5EF4-FFF2-40B4-BE49-F238E27FC236}">
              <a16:creationId xmlns:a16="http://schemas.microsoft.com/office/drawing/2014/main" id="{152E33E4-EBE2-40E3-89D3-40545056DFA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84" name="Text Box 1">
          <a:extLst>
            <a:ext uri="{FF2B5EF4-FFF2-40B4-BE49-F238E27FC236}">
              <a16:creationId xmlns:a16="http://schemas.microsoft.com/office/drawing/2014/main" id="{DA475BE1-6459-4AF2-8C5E-6DB2FF6B587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85" name="Text Box 1">
          <a:extLst>
            <a:ext uri="{FF2B5EF4-FFF2-40B4-BE49-F238E27FC236}">
              <a16:creationId xmlns:a16="http://schemas.microsoft.com/office/drawing/2014/main" id="{ECCE8144-37DA-43B1-ADDE-3073DF55149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86" name="Text Box 1">
          <a:extLst>
            <a:ext uri="{FF2B5EF4-FFF2-40B4-BE49-F238E27FC236}">
              <a16:creationId xmlns:a16="http://schemas.microsoft.com/office/drawing/2014/main" id="{BE80D614-D8B8-46F7-9EC2-26E75BE0C76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87" name="Text Box 1">
          <a:extLst>
            <a:ext uri="{FF2B5EF4-FFF2-40B4-BE49-F238E27FC236}">
              <a16:creationId xmlns:a16="http://schemas.microsoft.com/office/drawing/2014/main" id="{9D7B3D2C-086D-4416-BDCB-2F72777BBD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88" name="Text Box 1">
          <a:extLst>
            <a:ext uri="{FF2B5EF4-FFF2-40B4-BE49-F238E27FC236}">
              <a16:creationId xmlns:a16="http://schemas.microsoft.com/office/drawing/2014/main" id="{E4442CBF-1C0C-4D94-B78F-3011AAECE5D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89" name="Text Box 1">
          <a:extLst>
            <a:ext uri="{FF2B5EF4-FFF2-40B4-BE49-F238E27FC236}">
              <a16:creationId xmlns:a16="http://schemas.microsoft.com/office/drawing/2014/main" id="{EFD54E67-A3FC-4101-82E0-D6B54881CF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0" name="Text Box 1">
          <a:extLst>
            <a:ext uri="{FF2B5EF4-FFF2-40B4-BE49-F238E27FC236}">
              <a16:creationId xmlns:a16="http://schemas.microsoft.com/office/drawing/2014/main" id="{9B9064E1-FEE2-4A67-8282-8D8010A88F6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1" name="Text Box 1">
          <a:extLst>
            <a:ext uri="{FF2B5EF4-FFF2-40B4-BE49-F238E27FC236}">
              <a16:creationId xmlns:a16="http://schemas.microsoft.com/office/drawing/2014/main" id="{9A93D71F-CDD8-443C-A226-29BAC3605D3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2" name="Text Box 1">
          <a:extLst>
            <a:ext uri="{FF2B5EF4-FFF2-40B4-BE49-F238E27FC236}">
              <a16:creationId xmlns:a16="http://schemas.microsoft.com/office/drawing/2014/main" id="{1D712487-A3C9-4555-8289-58283B63393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3" name="Text Box 1">
          <a:extLst>
            <a:ext uri="{FF2B5EF4-FFF2-40B4-BE49-F238E27FC236}">
              <a16:creationId xmlns:a16="http://schemas.microsoft.com/office/drawing/2014/main" id="{78BB4A66-2FF0-4639-A47F-E668216BFF1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94" name="Text Box 1">
          <a:extLst>
            <a:ext uri="{FF2B5EF4-FFF2-40B4-BE49-F238E27FC236}">
              <a16:creationId xmlns:a16="http://schemas.microsoft.com/office/drawing/2014/main" id="{E776B162-9A6A-4EBC-8506-EEBC7325EE0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95" name="Text Box 1">
          <a:extLst>
            <a:ext uri="{FF2B5EF4-FFF2-40B4-BE49-F238E27FC236}">
              <a16:creationId xmlns:a16="http://schemas.microsoft.com/office/drawing/2014/main" id="{DEECF591-332D-4A66-978B-283F24E260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196" name="Text Box 1">
          <a:extLst>
            <a:ext uri="{FF2B5EF4-FFF2-40B4-BE49-F238E27FC236}">
              <a16:creationId xmlns:a16="http://schemas.microsoft.com/office/drawing/2014/main" id="{1B18AFEF-CD36-44A5-B350-008EB353C42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197" name="Text Box 1">
          <a:extLst>
            <a:ext uri="{FF2B5EF4-FFF2-40B4-BE49-F238E27FC236}">
              <a16:creationId xmlns:a16="http://schemas.microsoft.com/office/drawing/2014/main" id="{81F53CB1-738A-4E0F-8BE7-9DEFD31353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8" name="Text Box 1">
          <a:extLst>
            <a:ext uri="{FF2B5EF4-FFF2-40B4-BE49-F238E27FC236}">
              <a16:creationId xmlns:a16="http://schemas.microsoft.com/office/drawing/2014/main" id="{0D1A72A6-3A76-40E7-BFB1-EB9E5B665B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199" name="Text Box 1">
          <a:extLst>
            <a:ext uri="{FF2B5EF4-FFF2-40B4-BE49-F238E27FC236}">
              <a16:creationId xmlns:a16="http://schemas.microsoft.com/office/drawing/2014/main" id="{E5FE5D51-F405-4508-97AD-16A54FD275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00" name="Text Box 1">
          <a:extLst>
            <a:ext uri="{FF2B5EF4-FFF2-40B4-BE49-F238E27FC236}">
              <a16:creationId xmlns:a16="http://schemas.microsoft.com/office/drawing/2014/main" id="{D137867D-80DB-4774-AE72-AF5B057740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01" name="Text Box 1">
          <a:extLst>
            <a:ext uri="{FF2B5EF4-FFF2-40B4-BE49-F238E27FC236}">
              <a16:creationId xmlns:a16="http://schemas.microsoft.com/office/drawing/2014/main" id="{6C24E217-4599-4F76-80DA-92B3FFCEFA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2" name="Text Box 1">
          <a:extLst>
            <a:ext uri="{FF2B5EF4-FFF2-40B4-BE49-F238E27FC236}">
              <a16:creationId xmlns:a16="http://schemas.microsoft.com/office/drawing/2014/main" id="{16016077-1A2B-4F93-A275-5113845DE0D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3" name="Text Box 1">
          <a:extLst>
            <a:ext uri="{FF2B5EF4-FFF2-40B4-BE49-F238E27FC236}">
              <a16:creationId xmlns:a16="http://schemas.microsoft.com/office/drawing/2014/main" id="{F6418C3C-D203-4580-9552-36AE0A9D0BF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4" name="Text Box 1">
          <a:extLst>
            <a:ext uri="{FF2B5EF4-FFF2-40B4-BE49-F238E27FC236}">
              <a16:creationId xmlns:a16="http://schemas.microsoft.com/office/drawing/2014/main" id="{3E017A0C-1E53-493D-9199-3A712F2BAE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5" name="Text Box 1">
          <a:extLst>
            <a:ext uri="{FF2B5EF4-FFF2-40B4-BE49-F238E27FC236}">
              <a16:creationId xmlns:a16="http://schemas.microsoft.com/office/drawing/2014/main" id="{BC2348B0-A1AE-4BC8-A960-F7B54D6347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6" name="Text Box 1">
          <a:extLst>
            <a:ext uri="{FF2B5EF4-FFF2-40B4-BE49-F238E27FC236}">
              <a16:creationId xmlns:a16="http://schemas.microsoft.com/office/drawing/2014/main" id="{6ADD082C-048E-478B-AD97-24C5773D81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7" name="Text Box 1">
          <a:extLst>
            <a:ext uri="{FF2B5EF4-FFF2-40B4-BE49-F238E27FC236}">
              <a16:creationId xmlns:a16="http://schemas.microsoft.com/office/drawing/2014/main" id="{629EC915-2B3B-4974-8EA7-A8DA9DDC2C7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8" name="Text Box 1">
          <a:extLst>
            <a:ext uri="{FF2B5EF4-FFF2-40B4-BE49-F238E27FC236}">
              <a16:creationId xmlns:a16="http://schemas.microsoft.com/office/drawing/2014/main" id="{D1B62CBC-2F06-4335-AAE6-C5403EDE9FA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09" name="Text Box 1">
          <a:extLst>
            <a:ext uri="{FF2B5EF4-FFF2-40B4-BE49-F238E27FC236}">
              <a16:creationId xmlns:a16="http://schemas.microsoft.com/office/drawing/2014/main" id="{13494C2E-4F2B-49C7-8D6A-8FBDCDFF3C2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0" name="Text Box 1">
          <a:extLst>
            <a:ext uri="{FF2B5EF4-FFF2-40B4-BE49-F238E27FC236}">
              <a16:creationId xmlns:a16="http://schemas.microsoft.com/office/drawing/2014/main" id="{55AFF630-32E6-4354-9874-8EB299539F0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1" name="Text Box 1">
          <a:extLst>
            <a:ext uri="{FF2B5EF4-FFF2-40B4-BE49-F238E27FC236}">
              <a16:creationId xmlns:a16="http://schemas.microsoft.com/office/drawing/2014/main" id="{AB71CA39-47C2-44DD-B9C9-2F7D2B901F5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2" name="Text Box 1">
          <a:extLst>
            <a:ext uri="{FF2B5EF4-FFF2-40B4-BE49-F238E27FC236}">
              <a16:creationId xmlns:a16="http://schemas.microsoft.com/office/drawing/2014/main" id="{2BDAB1B4-0D34-4FB5-8EDE-5D609ACD7CA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3" name="Text Box 1">
          <a:extLst>
            <a:ext uri="{FF2B5EF4-FFF2-40B4-BE49-F238E27FC236}">
              <a16:creationId xmlns:a16="http://schemas.microsoft.com/office/drawing/2014/main" id="{EE456C28-359D-46A3-B346-E527682D1EB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4" name="Text Box 1">
          <a:extLst>
            <a:ext uri="{FF2B5EF4-FFF2-40B4-BE49-F238E27FC236}">
              <a16:creationId xmlns:a16="http://schemas.microsoft.com/office/drawing/2014/main" id="{71F6D20F-DA2B-47FF-A06D-EECB478A5E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5" name="Text Box 1">
          <a:extLst>
            <a:ext uri="{FF2B5EF4-FFF2-40B4-BE49-F238E27FC236}">
              <a16:creationId xmlns:a16="http://schemas.microsoft.com/office/drawing/2014/main" id="{0B33C30E-55EC-43F8-8668-1310B409E67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6" name="Text Box 1">
          <a:extLst>
            <a:ext uri="{FF2B5EF4-FFF2-40B4-BE49-F238E27FC236}">
              <a16:creationId xmlns:a16="http://schemas.microsoft.com/office/drawing/2014/main" id="{0870222F-B933-4343-96CF-3230D62F07C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17" name="Text Box 1">
          <a:extLst>
            <a:ext uri="{FF2B5EF4-FFF2-40B4-BE49-F238E27FC236}">
              <a16:creationId xmlns:a16="http://schemas.microsoft.com/office/drawing/2014/main" id="{0A3C620C-2D9C-4856-98E1-4206F0D6169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18" name="Text Box 1">
          <a:extLst>
            <a:ext uri="{FF2B5EF4-FFF2-40B4-BE49-F238E27FC236}">
              <a16:creationId xmlns:a16="http://schemas.microsoft.com/office/drawing/2014/main" id="{4082254B-EE6C-4F38-85AD-28933469802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19" name="Text Box 1">
          <a:extLst>
            <a:ext uri="{FF2B5EF4-FFF2-40B4-BE49-F238E27FC236}">
              <a16:creationId xmlns:a16="http://schemas.microsoft.com/office/drawing/2014/main" id="{AF209CA7-C5AB-4B41-B747-119CBF2AA26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20" name="Text Box 1">
          <a:extLst>
            <a:ext uri="{FF2B5EF4-FFF2-40B4-BE49-F238E27FC236}">
              <a16:creationId xmlns:a16="http://schemas.microsoft.com/office/drawing/2014/main" id="{EB304BEA-1104-4263-963E-F253080767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21" name="Text Box 1">
          <a:extLst>
            <a:ext uri="{FF2B5EF4-FFF2-40B4-BE49-F238E27FC236}">
              <a16:creationId xmlns:a16="http://schemas.microsoft.com/office/drawing/2014/main" id="{1016A022-1EA2-4DFC-96BC-F81884E2F70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22" name="Text Box 1">
          <a:extLst>
            <a:ext uri="{FF2B5EF4-FFF2-40B4-BE49-F238E27FC236}">
              <a16:creationId xmlns:a16="http://schemas.microsoft.com/office/drawing/2014/main" id="{EF22EC0F-3487-42CF-BB57-72A95440FC9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23" name="Text Box 1">
          <a:extLst>
            <a:ext uri="{FF2B5EF4-FFF2-40B4-BE49-F238E27FC236}">
              <a16:creationId xmlns:a16="http://schemas.microsoft.com/office/drawing/2014/main" id="{49B6222F-80C5-45AA-AD2B-752D1DBF41D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24" name="Text Box 1">
          <a:extLst>
            <a:ext uri="{FF2B5EF4-FFF2-40B4-BE49-F238E27FC236}">
              <a16:creationId xmlns:a16="http://schemas.microsoft.com/office/drawing/2014/main" id="{A8D7F690-D1E9-48C1-AD4C-3E63508DB12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25" name="Text Box 1">
          <a:extLst>
            <a:ext uri="{FF2B5EF4-FFF2-40B4-BE49-F238E27FC236}">
              <a16:creationId xmlns:a16="http://schemas.microsoft.com/office/drawing/2014/main" id="{CC401BCB-E9E2-4B4A-8CB4-83436F95F5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26" name="Text Box 1">
          <a:extLst>
            <a:ext uri="{FF2B5EF4-FFF2-40B4-BE49-F238E27FC236}">
              <a16:creationId xmlns:a16="http://schemas.microsoft.com/office/drawing/2014/main" id="{A907003A-C292-49A7-921E-43CD4038564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27" name="Text Box 1">
          <a:extLst>
            <a:ext uri="{FF2B5EF4-FFF2-40B4-BE49-F238E27FC236}">
              <a16:creationId xmlns:a16="http://schemas.microsoft.com/office/drawing/2014/main" id="{8CFBFC50-73DD-4AB1-AF56-9E7E9DA9F06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28" name="Text Box 1">
          <a:extLst>
            <a:ext uri="{FF2B5EF4-FFF2-40B4-BE49-F238E27FC236}">
              <a16:creationId xmlns:a16="http://schemas.microsoft.com/office/drawing/2014/main" id="{A97D4C97-1263-4A6A-B692-475912D7306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29" name="Text Box 1">
          <a:extLst>
            <a:ext uri="{FF2B5EF4-FFF2-40B4-BE49-F238E27FC236}">
              <a16:creationId xmlns:a16="http://schemas.microsoft.com/office/drawing/2014/main" id="{917D44D4-A4F2-4BD6-B317-9EC25E2ABB6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0" name="Text Box 1">
          <a:extLst>
            <a:ext uri="{FF2B5EF4-FFF2-40B4-BE49-F238E27FC236}">
              <a16:creationId xmlns:a16="http://schemas.microsoft.com/office/drawing/2014/main" id="{AA013203-14C5-4E8B-B26C-A2F4BE763F3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1" name="Text Box 1">
          <a:extLst>
            <a:ext uri="{FF2B5EF4-FFF2-40B4-BE49-F238E27FC236}">
              <a16:creationId xmlns:a16="http://schemas.microsoft.com/office/drawing/2014/main" id="{9B607AF8-4229-447B-9F30-7FB97DE46EA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2" name="Text Box 1">
          <a:extLst>
            <a:ext uri="{FF2B5EF4-FFF2-40B4-BE49-F238E27FC236}">
              <a16:creationId xmlns:a16="http://schemas.microsoft.com/office/drawing/2014/main" id="{D2E76C31-314D-493C-B607-68332D03BB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3" name="Text Box 1">
          <a:extLst>
            <a:ext uri="{FF2B5EF4-FFF2-40B4-BE49-F238E27FC236}">
              <a16:creationId xmlns:a16="http://schemas.microsoft.com/office/drawing/2014/main" id="{132DEC0C-6FFB-4384-8416-8A493FB8EF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34" name="Text Box 1">
          <a:extLst>
            <a:ext uri="{FF2B5EF4-FFF2-40B4-BE49-F238E27FC236}">
              <a16:creationId xmlns:a16="http://schemas.microsoft.com/office/drawing/2014/main" id="{50B89726-CB55-4F66-83BD-DC143C8049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35" name="Text Box 1">
          <a:extLst>
            <a:ext uri="{FF2B5EF4-FFF2-40B4-BE49-F238E27FC236}">
              <a16:creationId xmlns:a16="http://schemas.microsoft.com/office/drawing/2014/main" id="{D4A70BCE-696A-4FF0-AAAA-C8FE6F5BC7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36" name="Text Box 1">
          <a:extLst>
            <a:ext uri="{FF2B5EF4-FFF2-40B4-BE49-F238E27FC236}">
              <a16:creationId xmlns:a16="http://schemas.microsoft.com/office/drawing/2014/main" id="{DE2B4905-1EAA-4020-8F5B-126D0640BC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37" name="Text Box 1">
          <a:extLst>
            <a:ext uri="{FF2B5EF4-FFF2-40B4-BE49-F238E27FC236}">
              <a16:creationId xmlns:a16="http://schemas.microsoft.com/office/drawing/2014/main" id="{F9790D77-4799-4E8C-B400-0564B2D5E8C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8" name="Text Box 1">
          <a:extLst>
            <a:ext uri="{FF2B5EF4-FFF2-40B4-BE49-F238E27FC236}">
              <a16:creationId xmlns:a16="http://schemas.microsoft.com/office/drawing/2014/main" id="{7D11574D-C6F3-4BD7-A9B2-112B759A58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39" name="Text Box 1">
          <a:extLst>
            <a:ext uri="{FF2B5EF4-FFF2-40B4-BE49-F238E27FC236}">
              <a16:creationId xmlns:a16="http://schemas.microsoft.com/office/drawing/2014/main" id="{3048E212-3F32-4A4D-9CB5-F5E4C131C67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0" name="Text Box 1">
          <a:extLst>
            <a:ext uri="{FF2B5EF4-FFF2-40B4-BE49-F238E27FC236}">
              <a16:creationId xmlns:a16="http://schemas.microsoft.com/office/drawing/2014/main" id="{1B9AB19F-18DF-4054-97ED-A36B75DC066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1" name="Text Box 1">
          <a:extLst>
            <a:ext uri="{FF2B5EF4-FFF2-40B4-BE49-F238E27FC236}">
              <a16:creationId xmlns:a16="http://schemas.microsoft.com/office/drawing/2014/main" id="{21074532-B3A9-4940-8EEE-8876BAD405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42" name="Text Box 1">
          <a:extLst>
            <a:ext uri="{FF2B5EF4-FFF2-40B4-BE49-F238E27FC236}">
              <a16:creationId xmlns:a16="http://schemas.microsoft.com/office/drawing/2014/main" id="{117AE6BD-2675-44BB-BEE4-F13AB08F4AC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43" name="Text Box 1">
          <a:extLst>
            <a:ext uri="{FF2B5EF4-FFF2-40B4-BE49-F238E27FC236}">
              <a16:creationId xmlns:a16="http://schemas.microsoft.com/office/drawing/2014/main" id="{00210228-317D-44DB-BB43-393E86C9AB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44" name="Text Box 1">
          <a:extLst>
            <a:ext uri="{FF2B5EF4-FFF2-40B4-BE49-F238E27FC236}">
              <a16:creationId xmlns:a16="http://schemas.microsoft.com/office/drawing/2014/main" id="{4A7EB748-54EF-480D-90F0-3A754C1D105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45" name="Text Box 1">
          <a:extLst>
            <a:ext uri="{FF2B5EF4-FFF2-40B4-BE49-F238E27FC236}">
              <a16:creationId xmlns:a16="http://schemas.microsoft.com/office/drawing/2014/main" id="{B20E4880-1121-4AB4-B1FE-72DB31F5AC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6" name="Text Box 1">
          <a:extLst>
            <a:ext uri="{FF2B5EF4-FFF2-40B4-BE49-F238E27FC236}">
              <a16:creationId xmlns:a16="http://schemas.microsoft.com/office/drawing/2014/main" id="{B9DC33FD-2708-49BF-8F5A-E7E71A5C1A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7" name="Text Box 1">
          <a:extLst>
            <a:ext uri="{FF2B5EF4-FFF2-40B4-BE49-F238E27FC236}">
              <a16:creationId xmlns:a16="http://schemas.microsoft.com/office/drawing/2014/main" id="{6EC4832B-9C00-4771-88FA-221BC5951F3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8" name="Text Box 1">
          <a:extLst>
            <a:ext uri="{FF2B5EF4-FFF2-40B4-BE49-F238E27FC236}">
              <a16:creationId xmlns:a16="http://schemas.microsoft.com/office/drawing/2014/main" id="{310ED42D-7D3A-4B5E-B59D-B73E4814EA1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49" name="Text Box 1">
          <a:extLst>
            <a:ext uri="{FF2B5EF4-FFF2-40B4-BE49-F238E27FC236}">
              <a16:creationId xmlns:a16="http://schemas.microsoft.com/office/drawing/2014/main" id="{3B600974-49F2-41FA-A930-5681F8F763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50" name="Text Box 1">
          <a:extLst>
            <a:ext uri="{FF2B5EF4-FFF2-40B4-BE49-F238E27FC236}">
              <a16:creationId xmlns:a16="http://schemas.microsoft.com/office/drawing/2014/main" id="{CFD67DB6-A2EB-4772-A560-8304A9CBD6A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51" name="Text Box 1">
          <a:extLst>
            <a:ext uri="{FF2B5EF4-FFF2-40B4-BE49-F238E27FC236}">
              <a16:creationId xmlns:a16="http://schemas.microsoft.com/office/drawing/2014/main" id="{57F9734B-2771-4BD6-A523-F4A46C96ED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52" name="Text Box 1">
          <a:extLst>
            <a:ext uri="{FF2B5EF4-FFF2-40B4-BE49-F238E27FC236}">
              <a16:creationId xmlns:a16="http://schemas.microsoft.com/office/drawing/2014/main" id="{BA5D08A6-9565-420D-8D5C-4E933B24E3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53" name="Text Box 1">
          <a:extLst>
            <a:ext uri="{FF2B5EF4-FFF2-40B4-BE49-F238E27FC236}">
              <a16:creationId xmlns:a16="http://schemas.microsoft.com/office/drawing/2014/main" id="{E8B9DAE3-475C-4E01-BFA2-6C5462C4207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54" name="Text Box 1">
          <a:extLst>
            <a:ext uri="{FF2B5EF4-FFF2-40B4-BE49-F238E27FC236}">
              <a16:creationId xmlns:a16="http://schemas.microsoft.com/office/drawing/2014/main" id="{48D1CE83-132B-4497-A43A-608DE66B148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55" name="Text Box 1">
          <a:extLst>
            <a:ext uri="{FF2B5EF4-FFF2-40B4-BE49-F238E27FC236}">
              <a16:creationId xmlns:a16="http://schemas.microsoft.com/office/drawing/2014/main" id="{B4B7F887-09D8-4DA1-AAEE-EF9F75BB31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56" name="Text Box 1">
          <a:extLst>
            <a:ext uri="{FF2B5EF4-FFF2-40B4-BE49-F238E27FC236}">
              <a16:creationId xmlns:a16="http://schemas.microsoft.com/office/drawing/2014/main" id="{565A298E-2357-493E-A499-72CAC5DA7E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57" name="Text Box 1">
          <a:extLst>
            <a:ext uri="{FF2B5EF4-FFF2-40B4-BE49-F238E27FC236}">
              <a16:creationId xmlns:a16="http://schemas.microsoft.com/office/drawing/2014/main" id="{025401C1-156C-4D2C-9227-4C71D29AE21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58" name="Text Box 1">
          <a:extLst>
            <a:ext uri="{FF2B5EF4-FFF2-40B4-BE49-F238E27FC236}">
              <a16:creationId xmlns:a16="http://schemas.microsoft.com/office/drawing/2014/main" id="{CA55A7C5-62E1-499D-A997-3A36720696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59" name="Text Box 1">
          <a:extLst>
            <a:ext uri="{FF2B5EF4-FFF2-40B4-BE49-F238E27FC236}">
              <a16:creationId xmlns:a16="http://schemas.microsoft.com/office/drawing/2014/main" id="{B63FCD85-A5DB-40F4-B745-89C3BBC9D44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60" name="Text Box 1">
          <a:extLst>
            <a:ext uri="{FF2B5EF4-FFF2-40B4-BE49-F238E27FC236}">
              <a16:creationId xmlns:a16="http://schemas.microsoft.com/office/drawing/2014/main" id="{39228429-ADF7-4BB0-8851-55C220C2B6D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61" name="Text Box 1">
          <a:extLst>
            <a:ext uri="{FF2B5EF4-FFF2-40B4-BE49-F238E27FC236}">
              <a16:creationId xmlns:a16="http://schemas.microsoft.com/office/drawing/2014/main" id="{F9B2B4AA-03D4-4BE0-88AA-3F3B505B240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262" name="Text Box 1">
          <a:extLst>
            <a:ext uri="{FF2B5EF4-FFF2-40B4-BE49-F238E27FC236}">
              <a16:creationId xmlns:a16="http://schemas.microsoft.com/office/drawing/2014/main" id="{F94F7245-D91E-4934-9B78-4AD75523716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263" name="Text Box 1">
          <a:extLst>
            <a:ext uri="{FF2B5EF4-FFF2-40B4-BE49-F238E27FC236}">
              <a16:creationId xmlns:a16="http://schemas.microsoft.com/office/drawing/2014/main" id="{CD33C234-1E80-49AF-BF28-9B3EF038994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264" name="Text Box 1">
          <a:extLst>
            <a:ext uri="{FF2B5EF4-FFF2-40B4-BE49-F238E27FC236}">
              <a16:creationId xmlns:a16="http://schemas.microsoft.com/office/drawing/2014/main" id="{D3DD9D08-EAEB-47CE-BCCD-FF9360BBB1F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265" name="Text Box 1">
          <a:extLst>
            <a:ext uri="{FF2B5EF4-FFF2-40B4-BE49-F238E27FC236}">
              <a16:creationId xmlns:a16="http://schemas.microsoft.com/office/drawing/2014/main" id="{02A005A5-A30D-43A6-9BD4-5050C49285D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66" name="Text Box 1">
          <a:extLst>
            <a:ext uri="{FF2B5EF4-FFF2-40B4-BE49-F238E27FC236}">
              <a16:creationId xmlns:a16="http://schemas.microsoft.com/office/drawing/2014/main" id="{FE36D62F-522A-48D7-A146-35BF5D15A8B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67" name="Text Box 1">
          <a:extLst>
            <a:ext uri="{FF2B5EF4-FFF2-40B4-BE49-F238E27FC236}">
              <a16:creationId xmlns:a16="http://schemas.microsoft.com/office/drawing/2014/main" id="{D5F15BB0-6C47-4583-892F-0C288CC687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68" name="Text Box 1">
          <a:extLst>
            <a:ext uri="{FF2B5EF4-FFF2-40B4-BE49-F238E27FC236}">
              <a16:creationId xmlns:a16="http://schemas.microsoft.com/office/drawing/2014/main" id="{A4077E66-E7D4-4294-B779-D5451970FC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69" name="Text Box 1">
          <a:extLst>
            <a:ext uri="{FF2B5EF4-FFF2-40B4-BE49-F238E27FC236}">
              <a16:creationId xmlns:a16="http://schemas.microsoft.com/office/drawing/2014/main" id="{E0FAE685-67B4-42EC-963B-CC093D5229D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70" name="Text Box 1">
          <a:extLst>
            <a:ext uri="{FF2B5EF4-FFF2-40B4-BE49-F238E27FC236}">
              <a16:creationId xmlns:a16="http://schemas.microsoft.com/office/drawing/2014/main" id="{F02632C3-99B0-450F-9267-81CE16668C7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71" name="Text Box 1">
          <a:extLst>
            <a:ext uri="{FF2B5EF4-FFF2-40B4-BE49-F238E27FC236}">
              <a16:creationId xmlns:a16="http://schemas.microsoft.com/office/drawing/2014/main" id="{F5E6F1AC-D521-4240-8C51-346150DA04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72" name="Text Box 1">
          <a:extLst>
            <a:ext uri="{FF2B5EF4-FFF2-40B4-BE49-F238E27FC236}">
              <a16:creationId xmlns:a16="http://schemas.microsoft.com/office/drawing/2014/main" id="{320BB6E1-025D-4712-A2E8-DF08057D83F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73" name="Text Box 1">
          <a:extLst>
            <a:ext uri="{FF2B5EF4-FFF2-40B4-BE49-F238E27FC236}">
              <a16:creationId xmlns:a16="http://schemas.microsoft.com/office/drawing/2014/main" id="{DE8FB849-20A0-4F06-A824-EF5C95DFC18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74" name="Text Box 1">
          <a:extLst>
            <a:ext uri="{FF2B5EF4-FFF2-40B4-BE49-F238E27FC236}">
              <a16:creationId xmlns:a16="http://schemas.microsoft.com/office/drawing/2014/main" id="{269D097A-C7CD-4EC1-AD2C-1FF58E8157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75" name="Text Box 1">
          <a:extLst>
            <a:ext uri="{FF2B5EF4-FFF2-40B4-BE49-F238E27FC236}">
              <a16:creationId xmlns:a16="http://schemas.microsoft.com/office/drawing/2014/main" id="{817C9667-A09A-4677-836A-AA7EDA0CA8F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76" name="Text Box 1">
          <a:extLst>
            <a:ext uri="{FF2B5EF4-FFF2-40B4-BE49-F238E27FC236}">
              <a16:creationId xmlns:a16="http://schemas.microsoft.com/office/drawing/2014/main" id="{BAF470C6-4453-4B81-914C-E258F60AA7B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77" name="Text Box 1">
          <a:extLst>
            <a:ext uri="{FF2B5EF4-FFF2-40B4-BE49-F238E27FC236}">
              <a16:creationId xmlns:a16="http://schemas.microsoft.com/office/drawing/2014/main" id="{5C311986-45EA-4A05-9255-72AE7650AA6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78" name="Text Box 1">
          <a:extLst>
            <a:ext uri="{FF2B5EF4-FFF2-40B4-BE49-F238E27FC236}">
              <a16:creationId xmlns:a16="http://schemas.microsoft.com/office/drawing/2014/main" id="{7FB03EC3-740F-4EB9-9E4D-B2550846C59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79" name="Text Box 1">
          <a:extLst>
            <a:ext uri="{FF2B5EF4-FFF2-40B4-BE49-F238E27FC236}">
              <a16:creationId xmlns:a16="http://schemas.microsoft.com/office/drawing/2014/main" id="{E1A34464-0284-4390-BA05-266110BD1AD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0" name="Text Box 1">
          <a:extLst>
            <a:ext uri="{FF2B5EF4-FFF2-40B4-BE49-F238E27FC236}">
              <a16:creationId xmlns:a16="http://schemas.microsoft.com/office/drawing/2014/main" id="{EC622CAB-8192-476F-831B-E6FAF4EE55A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1" name="Text Box 1">
          <a:extLst>
            <a:ext uri="{FF2B5EF4-FFF2-40B4-BE49-F238E27FC236}">
              <a16:creationId xmlns:a16="http://schemas.microsoft.com/office/drawing/2014/main" id="{5F87CA86-4CA5-43B8-BA92-DBDAE33547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82" name="Text Box 1">
          <a:extLst>
            <a:ext uri="{FF2B5EF4-FFF2-40B4-BE49-F238E27FC236}">
              <a16:creationId xmlns:a16="http://schemas.microsoft.com/office/drawing/2014/main" id="{AAB187E3-805F-4EDD-992F-CEFBA2FA697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83" name="Text Box 1">
          <a:extLst>
            <a:ext uri="{FF2B5EF4-FFF2-40B4-BE49-F238E27FC236}">
              <a16:creationId xmlns:a16="http://schemas.microsoft.com/office/drawing/2014/main" id="{625F2636-D250-4C48-8926-8FA73EA4969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284" name="Text Box 1">
          <a:extLst>
            <a:ext uri="{FF2B5EF4-FFF2-40B4-BE49-F238E27FC236}">
              <a16:creationId xmlns:a16="http://schemas.microsoft.com/office/drawing/2014/main" id="{1F055AD7-A3B4-4A37-9F75-1EB42725522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285" name="Text Box 1">
          <a:extLst>
            <a:ext uri="{FF2B5EF4-FFF2-40B4-BE49-F238E27FC236}">
              <a16:creationId xmlns:a16="http://schemas.microsoft.com/office/drawing/2014/main" id="{879E9BA1-0438-48A0-98BF-36B7390520A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6" name="Text Box 1">
          <a:extLst>
            <a:ext uri="{FF2B5EF4-FFF2-40B4-BE49-F238E27FC236}">
              <a16:creationId xmlns:a16="http://schemas.microsoft.com/office/drawing/2014/main" id="{AB310C26-EE19-441F-9520-F863F1D19D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7" name="Text Box 1">
          <a:extLst>
            <a:ext uri="{FF2B5EF4-FFF2-40B4-BE49-F238E27FC236}">
              <a16:creationId xmlns:a16="http://schemas.microsoft.com/office/drawing/2014/main" id="{79476B99-B64F-456C-839D-C1F36422F91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8" name="Text Box 1">
          <a:extLst>
            <a:ext uri="{FF2B5EF4-FFF2-40B4-BE49-F238E27FC236}">
              <a16:creationId xmlns:a16="http://schemas.microsoft.com/office/drawing/2014/main" id="{EB7EFBA7-A5D3-4223-BE84-27F1DA51221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289" name="Text Box 1">
          <a:extLst>
            <a:ext uri="{FF2B5EF4-FFF2-40B4-BE49-F238E27FC236}">
              <a16:creationId xmlns:a16="http://schemas.microsoft.com/office/drawing/2014/main" id="{10D61887-73EE-447A-A618-BFC00392C4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0" name="Text Box 1">
          <a:extLst>
            <a:ext uri="{FF2B5EF4-FFF2-40B4-BE49-F238E27FC236}">
              <a16:creationId xmlns:a16="http://schemas.microsoft.com/office/drawing/2014/main" id="{0F8053A6-4368-47F7-957E-7C53BCE135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1" name="Text Box 1">
          <a:extLst>
            <a:ext uri="{FF2B5EF4-FFF2-40B4-BE49-F238E27FC236}">
              <a16:creationId xmlns:a16="http://schemas.microsoft.com/office/drawing/2014/main" id="{0E513552-FFCB-4C88-B941-3A155674C2D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2" name="Text Box 1">
          <a:extLst>
            <a:ext uri="{FF2B5EF4-FFF2-40B4-BE49-F238E27FC236}">
              <a16:creationId xmlns:a16="http://schemas.microsoft.com/office/drawing/2014/main" id="{DF8C908A-3E74-4AE4-8C72-53AB709868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3" name="Text Box 1">
          <a:extLst>
            <a:ext uri="{FF2B5EF4-FFF2-40B4-BE49-F238E27FC236}">
              <a16:creationId xmlns:a16="http://schemas.microsoft.com/office/drawing/2014/main" id="{08764A14-81B8-4C86-8985-A16CF03FE16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4" name="Text Box 1">
          <a:extLst>
            <a:ext uri="{FF2B5EF4-FFF2-40B4-BE49-F238E27FC236}">
              <a16:creationId xmlns:a16="http://schemas.microsoft.com/office/drawing/2014/main" id="{A17BF21E-DF00-4273-A972-4FAF4465518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5" name="Text Box 1">
          <a:extLst>
            <a:ext uri="{FF2B5EF4-FFF2-40B4-BE49-F238E27FC236}">
              <a16:creationId xmlns:a16="http://schemas.microsoft.com/office/drawing/2014/main" id="{4733105F-4343-4013-AD5A-4653B275926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6" name="Text Box 1">
          <a:extLst>
            <a:ext uri="{FF2B5EF4-FFF2-40B4-BE49-F238E27FC236}">
              <a16:creationId xmlns:a16="http://schemas.microsoft.com/office/drawing/2014/main" id="{BC478067-0AFE-4BE1-9AF5-5E5366B2850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7" name="Text Box 1">
          <a:extLst>
            <a:ext uri="{FF2B5EF4-FFF2-40B4-BE49-F238E27FC236}">
              <a16:creationId xmlns:a16="http://schemas.microsoft.com/office/drawing/2014/main" id="{88966D69-3993-4804-AC19-F146FC211B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8" name="Text Box 1">
          <a:extLst>
            <a:ext uri="{FF2B5EF4-FFF2-40B4-BE49-F238E27FC236}">
              <a16:creationId xmlns:a16="http://schemas.microsoft.com/office/drawing/2014/main" id="{D907D498-61D0-43F4-B9D5-F56C3D46141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299" name="Text Box 1">
          <a:extLst>
            <a:ext uri="{FF2B5EF4-FFF2-40B4-BE49-F238E27FC236}">
              <a16:creationId xmlns:a16="http://schemas.microsoft.com/office/drawing/2014/main" id="{5A67AB3E-15FA-48DE-8223-D25447A76E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0" name="Text Box 1">
          <a:extLst>
            <a:ext uri="{FF2B5EF4-FFF2-40B4-BE49-F238E27FC236}">
              <a16:creationId xmlns:a16="http://schemas.microsoft.com/office/drawing/2014/main" id="{59A3F3DE-CDF0-4AE0-B173-9B2366E1EC2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1" name="Text Box 1">
          <a:extLst>
            <a:ext uri="{FF2B5EF4-FFF2-40B4-BE49-F238E27FC236}">
              <a16:creationId xmlns:a16="http://schemas.microsoft.com/office/drawing/2014/main" id="{80BD5AA7-D596-4B60-A16F-EFB72D29E1D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2" name="Text Box 1">
          <a:extLst>
            <a:ext uri="{FF2B5EF4-FFF2-40B4-BE49-F238E27FC236}">
              <a16:creationId xmlns:a16="http://schemas.microsoft.com/office/drawing/2014/main" id="{0688C870-5190-44B7-AD4E-7CFF02D0C1D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3" name="Text Box 1">
          <a:extLst>
            <a:ext uri="{FF2B5EF4-FFF2-40B4-BE49-F238E27FC236}">
              <a16:creationId xmlns:a16="http://schemas.microsoft.com/office/drawing/2014/main" id="{75505005-F53E-4C1C-A896-38317130026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4" name="Text Box 1">
          <a:extLst>
            <a:ext uri="{FF2B5EF4-FFF2-40B4-BE49-F238E27FC236}">
              <a16:creationId xmlns:a16="http://schemas.microsoft.com/office/drawing/2014/main" id="{EA8C062E-A585-4AD9-A40B-D6D6AAEF61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305" name="Text Box 1">
          <a:extLst>
            <a:ext uri="{FF2B5EF4-FFF2-40B4-BE49-F238E27FC236}">
              <a16:creationId xmlns:a16="http://schemas.microsoft.com/office/drawing/2014/main" id="{58B61629-92DE-4A8C-9BFE-2A8AB0C69D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06" name="Text Box 1">
          <a:extLst>
            <a:ext uri="{FF2B5EF4-FFF2-40B4-BE49-F238E27FC236}">
              <a16:creationId xmlns:a16="http://schemas.microsoft.com/office/drawing/2014/main" id="{1DCACE09-A274-498D-9A3C-C0252DB7836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07" name="Text Box 1">
          <a:extLst>
            <a:ext uri="{FF2B5EF4-FFF2-40B4-BE49-F238E27FC236}">
              <a16:creationId xmlns:a16="http://schemas.microsoft.com/office/drawing/2014/main" id="{DC4A30E9-DA22-4FD8-AFD1-FD4F2E9182D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08" name="Text Box 1">
          <a:extLst>
            <a:ext uri="{FF2B5EF4-FFF2-40B4-BE49-F238E27FC236}">
              <a16:creationId xmlns:a16="http://schemas.microsoft.com/office/drawing/2014/main" id="{58241BF7-667B-49B6-8BDD-F0DFF3DD158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09" name="Text Box 1">
          <a:extLst>
            <a:ext uri="{FF2B5EF4-FFF2-40B4-BE49-F238E27FC236}">
              <a16:creationId xmlns:a16="http://schemas.microsoft.com/office/drawing/2014/main" id="{7FB0D365-D9FF-4CAE-AFA2-58BABAFFE31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0" name="Text Box 1">
          <a:extLst>
            <a:ext uri="{FF2B5EF4-FFF2-40B4-BE49-F238E27FC236}">
              <a16:creationId xmlns:a16="http://schemas.microsoft.com/office/drawing/2014/main" id="{10DD3229-C59E-4CBE-8EE1-671A346EC03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1" name="Text Box 1">
          <a:extLst>
            <a:ext uri="{FF2B5EF4-FFF2-40B4-BE49-F238E27FC236}">
              <a16:creationId xmlns:a16="http://schemas.microsoft.com/office/drawing/2014/main" id="{D95020AA-379B-49A2-B962-4C9EFB1E8F9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2" name="Text Box 1">
          <a:extLst>
            <a:ext uri="{FF2B5EF4-FFF2-40B4-BE49-F238E27FC236}">
              <a16:creationId xmlns:a16="http://schemas.microsoft.com/office/drawing/2014/main" id="{1E6FE941-1526-4DA4-9605-2512ABDD5ED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3" name="Text Box 1">
          <a:extLst>
            <a:ext uri="{FF2B5EF4-FFF2-40B4-BE49-F238E27FC236}">
              <a16:creationId xmlns:a16="http://schemas.microsoft.com/office/drawing/2014/main" id="{D00F065D-04B5-4E77-BEF1-3CEA1CD1F1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14" name="Text Box 1">
          <a:extLst>
            <a:ext uri="{FF2B5EF4-FFF2-40B4-BE49-F238E27FC236}">
              <a16:creationId xmlns:a16="http://schemas.microsoft.com/office/drawing/2014/main" id="{DC176555-B38A-443D-BA6A-FB6F1BCE6D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15" name="Text Box 1">
          <a:extLst>
            <a:ext uri="{FF2B5EF4-FFF2-40B4-BE49-F238E27FC236}">
              <a16:creationId xmlns:a16="http://schemas.microsoft.com/office/drawing/2014/main" id="{744AEFBC-21B1-4C81-96E1-DB61547DC1D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16" name="Text Box 1">
          <a:extLst>
            <a:ext uri="{FF2B5EF4-FFF2-40B4-BE49-F238E27FC236}">
              <a16:creationId xmlns:a16="http://schemas.microsoft.com/office/drawing/2014/main" id="{D0C16CE8-C76A-4913-A65A-05D93C42A77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17" name="Text Box 1">
          <a:extLst>
            <a:ext uri="{FF2B5EF4-FFF2-40B4-BE49-F238E27FC236}">
              <a16:creationId xmlns:a16="http://schemas.microsoft.com/office/drawing/2014/main" id="{5380AC68-4287-43AD-8003-10CABACE855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8" name="Text Box 1">
          <a:extLst>
            <a:ext uri="{FF2B5EF4-FFF2-40B4-BE49-F238E27FC236}">
              <a16:creationId xmlns:a16="http://schemas.microsoft.com/office/drawing/2014/main" id="{37E49044-5D4C-46CD-B827-BC0BA3D0A9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19" name="Text Box 1">
          <a:extLst>
            <a:ext uri="{FF2B5EF4-FFF2-40B4-BE49-F238E27FC236}">
              <a16:creationId xmlns:a16="http://schemas.microsoft.com/office/drawing/2014/main" id="{B1EDE29C-A956-4C82-A482-ACCE61C37E4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0" name="Text Box 1">
          <a:extLst>
            <a:ext uri="{FF2B5EF4-FFF2-40B4-BE49-F238E27FC236}">
              <a16:creationId xmlns:a16="http://schemas.microsoft.com/office/drawing/2014/main" id="{6FD34BE0-8DB4-46DF-B631-D6C3626F67B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1" name="Text Box 1">
          <a:extLst>
            <a:ext uri="{FF2B5EF4-FFF2-40B4-BE49-F238E27FC236}">
              <a16:creationId xmlns:a16="http://schemas.microsoft.com/office/drawing/2014/main" id="{CE24F324-B664-41D6-A65C-098652B5B6D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22" name="Text Box 1">
          <a:extLst>
            <a:ext uri="{FF2B5EF4-FFF2-40B4-BE49-F238E27FC236}">
              <a16:creationId xmlns:a16="http://schemas.microsoft.com/office/drawing/2014/main" id="{2FF62C41-A788-4DE0-80C5-977637251C9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23" name="Text Box 1">
          <a:extLst>
            <a:ext uri="{FF2B5EF4-FFF2-40B4-BE49-F238E27FC236}">
              <a16:creationId xmlns:a16="http://schemas.microsoft.com/office/drawing/2014/main" id="{F51EEF8E-84A9-4FBA-9B95-A9903F76ED5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24" name="Text Box 1">
          <a:extLst>
            <a:ext uri="{FF2B5EF4-FFF2-40B4-BE49-F238E27FC236}">
              <a16:creationId xmlns:a16="http://schemas.microsoft.com/office/drawing/2014/main" id="{9F390A41-9364-4107-98FE-0CDBA7344E5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25" name="Text Box 1">
          <a:extLst>
            <a:ext uri="{FF2B5EF4-FFF2-40B4-BE49-F238E27FC236}">
              <a16:creationId xmlns:a16="http://schemas.microsoft.com/office/drawing/2014/main" id="{6D7ED11D-CF5A-43FA-AB9F-9D6186E589B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6" name="Text Box 1">
          <a:extLst>
            <a:ext uri="{FF2B5EF4-FFF2-40B4-BE49-F238E27FC236}">
              <a16:creationId xmlns:a16="http://schemas.microsoft.com/office/drawing/2014/main" id="{F9162AFE-1653-4988-8F40-9E69A806793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7" name="Text Box 1">
          <a:extLst>
            <a:ext uri="{FF2B5EF4-FFF2-40B4-BE49-F238E27FC236}">
              <a16:creationId xmlns:a16="http://schemas.microsoft.com/office/drawing/2014/main" id="{BF651BA1-6707-44F4-8896-0B0A0694081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8" name="Text Box 1">
          <a:extLst>
            <a:ext uri="{FF2B5EF4-FFF2-40B4-BE49-F238E27FC236}">
              <a16:creationId xmlns:a16="http://schemas.microsoft.com/office/drawing/2014/main" id="{87C95480-8476-4448-96D9-1970F0A5F7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29" name="Text Box 1">
          <a:extLst>
            <a:ext uri="{FF2B5EF4-FFF2-40B4-BE49-F238E27FC236}">
              <a16:creationId xmlns:a16="http://schemas.microsoft.com/office/drawing/2014/main" id="{519CF894-0316-4217-A71F-5D49193315D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30" name="Text Box 1">
          <a:extLst>
            <a:ext uri="{FF2B5EF4-FFF2-40B4-BE49-F238E27FC236}">
              <a16:creationId xmlns:a16="http://schemas.microsoft.com/office/drawing/2014/main" id="{CB462E51-0B9E-4DF1-AB65-D7B10355D9A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31" name="Text Box 1">
          <a:extLst>
            <a:ext uri="{FF2B5EF4-FFF2-40B4-BE49-F238E27FC236}">
              <a16:creationId xmlns:a16="http://schemas.microsoft.com/office/drawing/2014/main" id="{AE2BC2BE-2397-46B7-A79B-7F212216A72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32" name="Text Box 1">
          <a:extLst>
            <a:ext uri="{FF2B5EF4-FFF2-40B4-BE49-F238E27FC236}">
              <a16:creationId xmlns:a16="http://schemas.microsoft.com/office/drawing/2014/main" id="{43591848-DBFC-486F-9C8D-7F1829C73AC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33" name="Text Box 1">
          <a:extLst>
            <a:ext uri="{FF2B5EF4-FFF2-40B4-BE49-F238E27FC236}">
              <a16:creationId xmlns:a16="http://schemas.microsoft.com/office/drawing/2014/main" id="{A8F7EB6E-0624-46FE-A8B1-2FE5754E188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34" name="Text Box 1">
          <a:extLst>
            <a:ext uri="{FF2B5EF4-FFF2-40B4-BE49-F238E27FC236}">
              <a16:creationId xmlns:a16="http://schemas.microsoft.com/office/drawing/2014/main" id="{495345F8-DDE8-4CAE-B300-3CA8445ECBD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35" name="Text Box 1">
          <a:extLst>
            <a:ext uri="{FF2B5EF4-FFF2-40B4-BE49-F238E27FC236}">
              <a16:creationId xmlns:a16="http://schemas.microsoft.com/office/drawing/2014/main" id="{1B52F829-7C6B-45FB-8B81-DFEFDD2BCF5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36" name="Text Box 1">
          <a:extLst>
            <a:ext uri="{FF2B5EF4-FFF2-40B4-BE49-F238E27FC236}">
              <a16:creationId xmlns:a16="http://schemas.microsoft.com/office/drawing/2014/main" id="{0CC8E82C-87C3-4F32-A684-569D4FC611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37" name="Text Box 1">
          <a:extLst>
            <a:ext uri="{FF2B5EF4-FFF2-40B4-BE49-F238E27FC236}">
              <a16:creationId xmlns:a16="http://schemas.microsoft.com/office/drawing/2014/main" id="{FFCA1FD8-A24E-482C-B9D7-C81B0B6C898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38" name="Text Box 1">
          <a:extLst>
            <a:ext uri="{FF2B5EF4-FFF2-40B4-BE49-F238E27FC236}">
              <a16:creationId xmlns:a16="http://schemas.microsoft.com/office/drawing/2014/main" id="{4523BD24-F9BE-4CBA-82D4-BE5559499B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39" name="Text Box 1">
          <a:extLst>
            <a:ext uri="{FF2B5EF4-FFF2-40B4-BE49-F238E27FC236}">
              <a16:creationId xmlns:a16="http://schemas.microsoft.com/office/drawing/2014/main" id="{3D6E1517-0F48-4C94-BEDC-B185AA40C91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340" name="Text Box 1">
          <a:extLst>
            <a:ext uri="{FF2B5EF4-FFF2-40B4-BE49-F238E27FC236}">
              <a16:creationId xmlns:a16="http://schemas.microsoft.com/office/drawing/2014/main" id="{3A7CF8A9-0B6F-4262-88F7-7C821836AD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41" name="Text Box 1">
          <a:extLst>
            <a:ext uri="{FF2B5EF4-FFF2-40B4-BE49-F238E27FC236}">
              <a16:creationId xmlns:a16="http://schemas.microsoft.com/office/drawing/2014/main" id="{73EA64C4-BDD2-49FD-B2EA-E5C1D930726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2" name="Text Box 1">
          <a:extLst>
            <a:ext uri="{FF2B5EF4-FFF2-40B4-BE49-F238E27FC236}">
              <a16:creationId xmlns:a16="http://schemas.microsoft.com/office/drawing/2014/main" id="{6CC01C0C-6FA0-4E5E-BE8A-406A84288C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3" name="Text Box 1">
          <a:extLst>
            <a:ext uri="{FF2B5EF4-FFF2-40B4-BE49-F238E27FC236}">
              <a16:creationId xmlns:a16="http://schemas.microsoft.com/office/drawing/2014/main" id="{7A2D4F02-67A8-47E4-A978-6632227441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4" name="Text Box 1">
          <a:extLst>
            <a:ext uri="{FF2B5EF4-FFF2-40B4-BE49-F238E27FC236}">
              <a16:creationId xmlns:a16="http://schemas.microsoft.com/office/drawing/2014/main" id="{F2FAA6CB-85F3-435D-A3B1-182FDF9EFC6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5" name="Text Box 1">
          <a:extLst>
            <a:ext uri="{FF2B5EF4-FFF2-40B4-BE49-F238E27FC236}">
              <a16:creationId xmlns:a16="http://schemas.microsoft.com/office/drawing/2014/main" id="{168A5412-F610-4655-996D-1A4E66ECF64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46" name="Text Box 1">
          <a:extLst>
            <a:ext uri="{FF2B5EF4-FFF2-40B4-BE49-F238E27FC236}">
              <a16:creationId xmlns:a16="http://schemas.microsoft.com/office/drawing/2014/main" id="{51700F13-4FA1-408C-B1BA-B244DB09996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7" name="Text Box 1">
          <a:extLst>
            <a:ext uri="{FF2B5EF4-FFF2-40B4-BE49-F238E27FC236}">
              <a16:creationId xmlns:a16="http://schemas.microsoft.com/office/drawing/2014/main" id="{FEB90B80-D87A-45EF-AC61-0565F4FA6D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48" name="Text Box 1">
          <a:extLst>
            <a:ext uri="{FF2B5EF4-FFF2-40B4-BE49-F238E27FC236}">
              <a16:creationId xmlns:a16="http://schemas.microsoft.com/office/drawing/2014/main" id="{8359173F-EF6E-4683-A892-0C152548824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49" name="Text Box 1">
          <a:extLst>
            <a:ext uri="{FF2B5EF4-FFF2-40B4-BE49-F238E27FC236}">
              <a16:creationId xmlns:a16="http://schemas.microsoft.com/office/drawing/2014/main" id="{8F7E7A31-898E-44EB-90FB-3071DA0E1E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50" name="Text Box 1">
          <a:extLst>
            <a:ext uri="{FF2B5EF4-FFF2-40B4-BE49-F238E27FC236}">
              <a16:creationId xmlns:a16="http://schemas.microsoft.com/office/drawing/2014/main" id="{C868B15B-AEB5-418D-BC42-AECD5020F79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51" name="Text Box 1">
          <a:extLst>
            <a:ext uri="{FF2B5EF4-FFF2-40B4-BE49-F238E27FC236}">
              <a16:creationId xmlns:a16="http://schemas.microsoft.com/office/drawing/2014/main" id="{DAF40EAE-93ED-457A-9D51-69278BE933F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52" name="Text Box 1">
          <a:extLst>
            <a:ext uri="{FF2B5EF4-FFF2-40B4-BE49-F238E27FC236}">
              <a16:creationId xmlns:a16="http://schemas.microsoft.com/office/drawing/2014/main" id="{76A1C86A-810F-4CE7-B748-5DBBDE5E23B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53" name="Text Box 1">
          <a:extLst>
            <a:ext uri="{FF2B5EF4-FFF2-40B4-BE49-F238E27FC236}">
              <a16:creationId xmlns:a16="http://schemas.microsoft.com/office/drawing/2014/main" id="{683ED167-176A-4E7E-A7A8-3E124972726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54" name="Text Box 1">
          <a:extLst>
            <a:ext uri="{FF2B5EF4-FFF2-40B4-BE49-F238E27FC236}">
              <a16:creationId xmlns:a16="http://schemas.microsoft.com/office/drawing/2014/main" id="{8B06DB3A-646D-40AF-8849-73496EE7DD2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55" name="Text Box 1">
          <a:extLst>
            <a:ext uri="{FF2B5EF4-FFF2-40B4-BE49-F238E27FC236}">
              <a16:creationId xmlns:a16="http://schemas.microsoft.com/office/drawing/2014/main" id="{1E471C3E-5546-439A-8DD2-9BB4D2462C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56" name="Text Box 1">
          <a:extLst>
            <a:ext uri="{FF2B5EF4-FFF2-40B4-BE49-F238E27FC236}">
              <a16:creationId xmlns:a16="http://schemas.microsoft.com/office/drawing/2014/main" id="{848544B4-C253-4E71-94BB-0321486E08B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57" name="Text Box 1">
          <a:extLst>
            <a:ext uri="{FF2B5EF4-FFF2-40B4-BE49-F238E27FC236}">
              <a16:creationId xmlns:a16="http://schemas.microsoft.com/office/drawing/2014/main" id="{18997FD5-4F95-4DF5-ADD8-D15EBD0D709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58" name="Text Box 1">
          <a:extLst>
            <a:ext uri="{FF2B5EF4-FFF2-40B4-BE49-F238E27FC236}">
              <a16:creationId xmlns:a16="http://schemas.microsoft.com/office/drawing/2014/main" id="{D008CA2F-070F-4F94-9A5A-B145C177691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59" name="Text Box 1">
          <a:extLst>
            <a:ext uri="{FF2B5EF4-FFF2-40B4-BE49-F238E27FC236}">
              <a16:creationId xmlns:a16="http://schemas.microsoft.com/office/drawing/2014/main" id="{685A4E60-4515-4091-8ABA-10B55216898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60" name="Text Box 1">
          <a:extLst>
            <a:ext uri="{FF2B5EF4-FFF2-40B4-BE49-F238E27FC236}">
              <a16:creationId xmlns:a16="http://schemas.microsoft.com/office/drawing/2014/main" id="{47F9BEE7-2776-46FD-A87B-334BC4E5DBA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61" name="Text Box 1">
          <a:extLst>
            <a:ext uri="{FF2B5EF4-FFF2-40B4-BE49-F238E27FC236}">
              <a16:creationId xmlns:a16="http://schemas.microsoft.com/office/drawing/2014/main" id="{D4594DA4-F324-4388-9D68-73339D5E45C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62" name="Text Box 1">
          <a:extLst>
            <a:ext uri="{FF2B5EF4-FFF2-40B4-BE49-F238E27FC236}">
              <a16:creationId xmlns:a16="http://schemas.microsoft.com/office/drawing/2014/main" id="{2F054B8D-4D6F-460F-9004-54DFBBC4C1D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63" name="Text Box 1">
          <a:extLst>
            <a:ext uri="{FF2B5EF4-FFF2-40B4-BE49-F238E27FC236}">
              <a16:creationId xmlns:a16="http://schemas.microsoft.com/office/drawing/2014/main" id="{B4AE42C7-5ECE-4EF5-B27B-F4726D1EEEE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64" name="Text Box 1">
          <a:extLst>
            <a:ext uri="{FF2B5EF4-FFF2-40B4-BE49-F238E27FC236}">
              <a16:creationId xmlns:a16="http://schemas.microsoft.com/office/drawing/2014/main" id="{2E64B0A2-0435-4747-B2C4-9DFADF603D2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65" name="Text Box 1">
          <a:extLst>
            <a:ext uri="{FF2B5EF4-FFF2-40B4-BE49-F238E27FC236}">
              <a16:creationId xmlns:a16="http://schemas.microsoft.com/office/drawing/2014/main" id="{3E75380C-E7AA-4F33-A97C-28BA074D887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66" name="Text Box 1">
          <a:extLst>
            <a:ext uri="{FF2B5EF4-FFF2-40B4-BE49-F238E27FC236}">
              <a16:creationId xmlns:a16="http://schemas.microsoft.com/office/drawing/2014/main" id="{25E7F8FB-3DA7-4B3F-8C97-E9D00BB7BE5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67" name="Text Box 1">
          <a:extLst>
            <a:ext uri="{FF2B5EF4-FFF2-40B4-BE49-F238E27FC236}">
              <a16:creationId xmlns:a16="http://schemas.microsoft.com/office/drawing/2014/main" id="{C68404E2-06BC-423A-9F96-F2E09C88BF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68" name="Text Box 1">
          <a:extLst>
            <a:ext uri="{FF2B5EF4-FFF2-40B4-BE49-F238E27FC236}">
              <a16:creationId xmlns:a16="http://schemas.microsoft.com/office/drawing/2014/main" id="{45FA9154-BC15-419C-9773-27414C5675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69" name="Text Box 1">
          <a:extLst>
            <a:ext uri="{FF2B5EF4-FFF2-40B4-BE49-F238E27FC236}">
              <a16:creationId xmlns:a16="http://schemas.microsoft.com/office/drawing/2014/main" id="{DE337F0C-61EB-42F2-A2C6-8D35CC80075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70" name="Text Box 1">
          <a:extLst>
            <a:ext uri="{FF2B5EF4-FFF2-40B4-BE49-F238E27FC236}">
              <a16:creationId xmlns:a16="http://schemas.microsoft.com/office/drawing/2014/main" id="{BF6BA392-6EBD-4240-B865-BAB9F7B0C99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71" name="Text Box 1">
          <a:extLst>
            <a:ext uri="{FF2B5EF4-FFF2-40B4-BE49-F238E27FC236}">
              <a16:creationId xmlns:a16="http://schemas.microsoft.com/office/drawing/2014/main" id="{34D1E7C2-95AB-418C-956D-1345827299D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72" name="Text Box 1">
          <a:extLst>
            <a:ext uri="{FF2B5EF4-FFF2-40B4-BE49-F238E27FC236}">
              <a16:creationId xmlns:a16="http://schemas.microsoft.com/office/drawing/2014/main" id="{43602FF3-5941-4C09-BBB4-3FF1A5C6C26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73" name="Text Box 1">
          <a:extLst>
            <a:ext uri="{FF2B5EF4-FFF2-40B4-BE49-F238E27FC236}">
              <a16:creationId xmlns:a16="http://schemas.microsoft.com/office/drawing/2014/main" id="{B3729557-CF88-41D5-BC91-6C492BEB5BA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74" name="Text Box 1">
          <a:extLst>
            <a:ext uri="{FF2B5EF4-FFF2-40B4-BE49-F238E27FC236}">
              <a16:creationId xmlns:a16="http://schemas.microsoft.com/office/drawing/2014/main" id="{FFD06D07-B1A6-4ECD-B91D-E1378F46ED1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75" name="Text Box 1">
          <a:extLst>
            <a:ext uri="{FF2B5EF4-FFF2-40B4-BE49-F238E27FC236}">
              <a16:creationId xmlns:a16="http://schemas.microsoft.com/office/drawing/2014/main" id="{2CAA2DEA-C795-41E6-8740-FCD80A0A320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76" name="Text Box 1">
          <a:extLst>
            <a:ext uri="{FF2B5EF4-FFF2-40B4-BE49-F238E27FC236}">
              <a16:creationId xmlns:a16="http://schemas.microsoft.com/office/drawing/2014/main" id="{1BC2AEA1-D5FA-4B33-A0EC-32DC30B7CA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77" name="Text Box 1">
          <a:extLst>
            <a:ext uri="{FF2B5EF4-FFF2-40B4-BE49-F238E27FC236}">
              <a16:creationId xmlns:a16="http://schemas.microsoft.com/office/drawing/2014/main" id="{B551BF1C-7AD9-45F3-B945-B66C7537308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78" name="Text Box 1">
          <a:extLst>
            <a:ext uri="{FF2B5EF4-FFF2-40B4-BE49-F238E27FC236}">
              <a16:creationId xmlns:a16="http://schemas.microsoft.com/office/drawing/2014/main" id="{88D45E5C-3A54-491F-B34F-3396BF5C9BB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79" name="Text Box 1">
          <a:extLst>
            <a:ext uri="{FF2B5EF4-FFF2-40B4-BE49-F238E27FC236}">
              <a16:creationId xmlns:a16="http://schemas.microsoft.com/office/drawing/2014/main" id="{B82814EE-351A-49D2-9D07-6B0CD2B4614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80" name="Text Box 1">
          <a:extLst>
            <a:ext uri="{FF2B5EF4-FFF2-40B4-BE49-F238E27FC236}">
              <a16:creationId xmlns:a16="http://schemas.microsoft.com/office/drawing/2014/main" id="{E1BAE4B9-5FD9-457E-ABF6-6B9184DEE92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81" name="Text Box 1">
          <a:extLst>
            <a:ext uri="{FF2B5EF4-FFF2-40B4-BE49-F238E27FC236}">
              <a16:creationId xmlns:a16="http://schemas.microsoft.com/office/drawing/2014/main" id="{0B93B3B4-C607-43E1-91B9-4DF2349E109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82" name="Text Box 1">
          <a:extLst>
            <a:ext uri="{FF2B5EF4-FFF2-40B4-BE49-F238E27FC236}">
              <a16:creationId xmlns:a16="http://schemas.microsoft.com/office/drawing/2014/main" id="{F01FD235-E6A0-4D0C-835B-F057CA62406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83" name="Text Box 1">
          <a:extLst>
            <a:ext uri="{FF2B5EF4-FFF2-40B4-BE49-F238E27FC236}">
              <a16:creationId xmlns:a16="http://schemas.microsoft.com/office/drawing/2014/main" id="{88E30B85-0107-4D27-94E3-81F7A4FFC8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84" name="Text Box 1">
          <a:extLst>
            <a:ext uri="{FF2B5EF4-FFF2-40B4-BE49-F238E27FC236}">
              <a16:creationId xmlns:a16="http://schemas.microsoft.com/office/drawing/2014/main" id="{2E50C4F9-537D-4108-9129-B50250ACBF7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85" name="Text Box 1">
          <a:extLst>
            <a:ext uri="{FF2B5EF4-FFF2-40B4-BE49-F238E27FC236}">
              <a16:creationId xmlns:a16="http://schemas.microsoft.com/office/drawing/2014/main" id="{534DEBB1-5F85-4873-B062-52261E75502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86" name="Text Box 1">
          <a:extLst>
            <a:ext uri="{FF2B5EF4-FFF2-40B4-BE49-F238E27FC236}">
              <a16:creationId xmlns:a16="http://schemas.microsoft.com/office/drawing/2014/main" id="{D061E2B3-80A9-4A88-B127-44CC2263D03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87" name="Text Box 1">
          <a:extLst>
            <a:ext uri="{FF2B5EF4-FFF2-40B4-BE49-F238E27FC236}">
              <a16:creationId xmlns:a16="http://schemas.microsoft.com/office/drawing/2014/main" id="{42A60687-AD09-4A00-846B-96CE1FB471E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88" name="Text Box 1">
          <a:extLst>
            <a:ext uri="{FF2B5EF4-FFF2-40B4-BE49-F238E27FC236}">
              <a16:creationId xmlns:a16="http://schemas.microsoft.com/office/drawing/2014/main" id="{32067B96-258C-4FD9-B7FB-612DF7CD79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89" name="Text Box 1">
          <a:extLst>
            <a:ext uri="{FF2B5EF4-FFF2-40B4-BE49-F238E27FC236}">
              <a16:creationId xmlns:a16="http://schemas.microsoft.com/office/drawing/2014/main" id="{3D39E4A6-96CB-40E2-B378-4698D292F2B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90" name="Text Box 1">
          <a:extLst>
            <a:ext uri="{FF2B5EF4-FFF2-40B4-BE49-F238E27FC236}">
              <a16:creationId xmlns:a16="http://schemas.microsoft.com/office/drawing/2014/main" id="{83A23667-B2DE-4E0F-8ED0-E3A0F6CDE4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91" name="Text Box 1">
          <a:extLst>
            <a:ext uri="{FF2B5EF4-FFF2-40B4-BE49-F238E27FC236}">
              <a16:creationId xmlns:a16="http://schemas.microsoft.com/office/drawing/2014/main" id="{946895CB-E7E0-432E-9CBB-E941D31975A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92" name="Text Box 1">
          <a:extLst>
            <a:ext uri="{FF2B5EF4-FFF2-40B4-BE49-F238E27FC236}">
              <a16:creationId xmlns:a16="http://schemas.microsoft.com/office/drawing/2014/main" id="{D22FC7BC-6C24-48BD-988A-D3ABE78855E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93" name="Text Box 1">
          <a:extLst>
            <a:ext uri="{FF2B5EF4-FFF2-40B4-BE49-F238E27FC236}">
              <a16:creationId xmlns:a16="http://schemas.microsoft.com/office/drawing/2014/main" id="{5B6E8EBD-5301-4DBA-8A63-8C9B4E61243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94" name="Text Box 1">
          <a:extLst>
            <a:ext uri="{FF2B5EF4-FFF2-40B4-BE49-F238E27FC236}">
              <a16:creationId xmlns:a16="http://schemas.microsoft.com/office/drawing/2014/main" id="{D0557481-44FD-4243-9758-4FD8CC10ED4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95" name="Text Box 1">
          <a:extLst>
            <a:ext uri="{FF2B5EF4-FFF2-40B4-BE49-F238E27FC236}">
              <a16:creationId xmlns:a16="http://schemas.microsoft.com/office/drawing/2014/main" id="{906AEF29-69FB-4B0E-87ED-41E47BD3B90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396" name="Text Box 1">
          <a:extLst>
            <a:ext uri="{FF2B5EF4-FFF2-40B4-BE49-F238E27FC236}">
              <a16:creationId xmlns:a16="http://schemas.microsoft.com/office/drawing/2014/main" id="{EC694D11-7D0E-4D37-9EE4-AED1DC10CB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397" name="Text Box 1">
          <a:extLst>
            <a:ext uri="{FF2B5EF4-FFF2-40B4-BE49-F238E27FC236}">
              <a16:creationId xmlns:a16="http://schemas.microsoft.com/office/drawing/2014/main" id="{1C15ECF7-BCE5-49F0-9530-190C128ED2B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98" name="Text Box 1">
          <a:extLst>
            <a:ext uri="{FF2B5EF4-FFF2-40B4-BE49-F238E27FC236}">
              <a16:creationId xmlns:a16="http://schemas.microsoft.com/office/drawing/2014/main" id="{91C47A75-E9DA-4198-A61F-B035437981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399" name="Text Box 1">
          <a:extLst>
            <a:ext uri="{FF2B5EF4-FFF2-40B4-BE49-F238E27FC236}">
              <a16:creationId xmlns:a16="http://schemas.microsoft.com/office/drawing/2014/main" id="{327651CB-D8CE-471A-9405-1FD5A48DDE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0" name="Text Box 1">
          <a:extLst>
            <a:ext uri="{FF2B5EF4-FFF2-40B4-BE49-F238E27FC236}">
              <a16:creationId xmlns:a16="http://schemas.microsoft.com/office/drawing/2014/main" id="{AA520557-1642-4ABA-890A-638D7750A52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1" name="Text Box 1">
          <a:extLst>
            <a:ext uri="{FF2B5EF4-FFF2-40B4-BE49-F238E27FC236}">
              <a16:creationId xmlns:a16="http://schemas.microsoft.com/office/drawing/2014/main" id="{B6803508-0B76-459F-B851-8C2DD38487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02" name="Text Box 1">
          <a:extLst>
            <a:ext uri="{FF2B5EF4-FFF2-40B4-BE49-F238E27FC236}">
              <a16:creationId xmlns:a16="http://schemas.microsoft.com/office/drawing/2014/main" id="{2666143E-CBC7-48FE-AC8F-0D2D759AFE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03" name="Text Box 1">
          <a:extLst>
            <a:ext uri="{FF2B5EF4-FFF2-40B4-BE49-F238E27FC236}">
              <a16:creationId xmlns:a16="http://schemas.microsoft.com/office/drawing/2014/main" id="{C45CE396-B1FD-4B97-9187-26DD93302E0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04" name="Text Box 1">
          <a:extLst>
            <a:ext uri="{FF2B5EF4-FFF2-40B4-BE49-F238E27FC236}">
              <a16:creationId xmlns:a16="http://schemas.microsoft.com/office/drawing/2014/main" id="{26DA7AAA-CD23-4180-8AA0-09AE623D6A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05" name="Text Box 1">
          <a:extLst>
            <a:ext uri="{FF2B5EF4-FFF2-40B4-BE49-F238E27FC236}">
              <a16:creationId xmlns:a16="http://schemas.microsoft.com/office/drawing/2014/main" id="{1550AA24-3889-4898-A1B8-EEFAA2AD6EB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6" name="Text Box 1">
          <a:extLst>
            <a:ext uri="{FF2B5EF4-FFF2-40B4-BE49-F238E27FC236}">
              <a16:creationId xmlns:a16="http://schemas.microsoft.com/office/drawing/2014/main" id="{5C634842-66FD-45FD-AD70-786630B0AA1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7" name="Text Box 1">
          <a:extLst>
            <a:ext uri="{FF2B5EF4-FFF2-40B4-BE49-F238E27FC236}">
              <a16:creationId xmlns:a16="http://schemas.microsoft.com/office/drawing/2014/main" id="{DEB1E640-C7D6-454F-9F19-9C5513101F4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8" name="Text Box 1">
          <a:extLst>
            <a:ext uri="{FF2B5EF4-FFF2-40B4-BE49-F238E27FC236}">
              <a16:creationId xmlns:a16="http://schemas.microsoft.com/office/drawing/2014/main" id="{F79F94F4-8054-494A-9D8B-945ECB5B8D4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09" name="Text Box 1">
          <a:extLst>
            <a:ext uri="{FF2B5EF4-FFF2-40B4-BE49-F238E27FC236}">
              <a16:creationId xmlns:a16="http://schemas.microsoft.com/office/drawing/2014/main" id="{2CA702FC-E711-48B6-9A0A-C86E1636C24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10" name="Text Box 1">
          <a:extLst>
            <a:ext uri="{FF2B5EF4-FFF2-40B4-BE49-F238E27FC236}">
              <a16:creationId xmlns:a16="http://schemas.microsoft.com/office/drawing/2014/main" id="{DAB52D61-1351-4A5F-9FA1-4A2885C3A99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11" name="Text Box 1">
          <a:extLst>
            <a:ext uri="{FF2B5EF4-FFF2-40B4-BE49-F238E27FC236}">
              <a16:creationId xmlns:a16="http://schemas.microsoft.com/office/drawing/2014/main" id="{E10C5B57-32E6-4629-953C-D233C8A7720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12" name="Text Box 1">
          <a:extLst>
            <a:ext uri="{FF2B5EF4-FFF2-40B4-BE49-F238E27FC236}">
              <a16:creationId xmlns:a16="http://schemas.microsoft.com/office/drawing/2014/main" id="{BB38C047-9665-459E-93DC-2C14433205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13" name="Text Box 1">
          <a:extLst>
            <a:ext uri="{FF2B5EF4-FFF2-40B4-BE49-F238E27FC236}">
              <a16:creationId xmlns:a16="http://schemas.microsoft.com/office/drawing/2014/main" id="{AE6F43BA-862A-4A64-9CF5-556FE73060A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14" name="Text Box 1">
          <a:extLst>
            <a:ext uri="{FF2B5EF4-FFF2-40B4-BE49-F238E27FC236}">
              <a16:creationId xmlns:a16="http://schemas.microsoft.com/office/drawing/2014/main" id="{F345B3DB-1521-4CCC-909A-47C10EF437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15" name="Text Box 1">
          <a:extLst>
            <a:ext uri="{FF2B5EF4-FFF2-40B4-BE49-F238E27FC236}">
              <a16:creationId xmlns:a16="http://schemas.microsoft.com/office/drawing/2014/main" id="{0E4E4B4F-CBEA-4A91-BF01-9530C08CCEC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16" name="Text Box 1">
          <a:extLst>
            <a:ext uri="{FF2B5EF4-FFF2-40B4-BE49-F238E27FC236}">
              <a16:creationId xmlns:a16="http://schemas.microsoft.com/office/drawing/2014/main" id="{C8084CE2-FAF9-42D5-B281-E77499E0E9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417" name="Text Box 1">
          <a:extLst>
            <a:ext uri="{FF2B5EF4-FFF2-40B4-BE49-F238E27FC236}">
              <a16:creationId xmlns:a16="http://schemas.microsoft.com/office/drawing/2014/main" id="{E6EC63B5-D6AD-4EB4-B5D5-C308A38141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18" name="Text Box 1">
          <a:extLst>
            <a:ext uri="{FF2B5EF4-FFF2-40B4-BE49-F238E27FC236}">
              <a16:creationId xmlns:a16="http://schemas.microsoft.com/office/drawing/2014/main" id="{30D14792-1ACB-4BD7-A3E2-CC92DFD0A87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19" name="Text Box 1">
          <a:extLst>
            <a:ext uri="{FF2B5EF4-FFF2-40B4-BE49-F238E27FC236}">
              <a16:creationId xmlns:a16="http://schemas.microsoft.com/office/drawing/2014/main" id="{59110A16-11F0-4442-8C88-4BC8DE4D97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20" name="Text Box 1">
          <a:extLst>
            <a:ext uri="{FF2B5EF4-FFF2-40B4-BE49-F238E27FC236}">
              <a16:creationId xmlns:a16="http://schemas.microsoft.com/office/drawing/2014/main" id="{A550EA15-7570-4529-9A55-1C51B13600E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21" name="Text Box 1">
          <a:extLst>
            <a:ext uri="{FF2B5EF4-FFF2-40B4-BE49-F238E27FC236}">
              <a16:creationId xmlns:a16="http://schemas.microsoft.com/office/drawing/2014/main" id="{A63FD30E-3504-405E-AF7D-2D466E26EDA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22" name="Text Box 1">
          <a:extLst>
            <a:ext uri="{FF2B5EF4-FFF2-40B4-BE49-F238E27FC236}">
              <a16:creationId xmlns:a16="http://schemas.microsoft.com/office/drawing/2014/main" id="{3FD3DF51-6956-4281-B8E6-9FD7550862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23" name="Text Box 1">
          <a:extLst>
            <a:ext uri="{FF2B5EF4-FFF2-40B4-BE49-F238E27FC236}">
              <a16:creationId xmlns:a16="http://schemas.microsoft.com/office/drawing/2014/main" id="{B6E591D7-0CD6-4732-AE14-3973159DA6D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24" name="Text Box 1">
          <a:extLst>
            <a:ext uri="{FF2B5EF4-FFF2-40B4-BE49-F238E27FC236}">
              <a16:creationId xmlns:a16="http://schemas.microsoft.com/office/drawing/2014/main" id="{0B9A56E8-8BC6-4521-9C0E-187AD77FFE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25" name="Text Box 1">
          <a:extLst>
            <a:ext uri="{FF2B5EF4-FFF2-40B4-BE49-F238E27FC236}">
              <a16:creationId xmlns:a16="http://schemas.microsoft.com/office/drawing/2014/main" id="{5A9F3BEA-1F02-4686-BBE6-F44BDCF3266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26" name="Text Box 1">
          <a:extLst>
            <a:ext uri="{FF2B5EF4-FFF2-40B4-BE49-F238E27FC236}">
              <a16:creationId xmlns:a16="http://schemas.microsoft.com/office/drawing/2014/main" id="{B15894F1-09C2-45E2-96D6-0DD11715204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27" name="Text Box 1">
          <a:extLst>
            <a:ext uri="{FF2B5EF4-FFF2-40B4-BE49-F238E27FC236}">
              <a16:creationId xmlns:a16="http://schemas.microsoft.com/office/drawing/2014/main" id="{7DA82C7B-2668-4234-B49F-8577BA1026E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28" name="Text Box 1">
          <a:extLst>
            <a:ext uri="{FF2B5EF4-FFF2-40B4-BE49-F238E27FC236}">
              <a16:creationId xmlns:a16="http://schemas.microsoft.com/office/drawing/2014/main" id="{75396763-B2B9-4F46-AD8B-FCA735EA7D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29" name="Text Box 1">
          <a:extLst>
            <a:ext uri="{FF2B5EF4-FFF2-40B4-BE49-F238E27FC236}">
              <a16:creationId xmlns:a16="http://schemas.microsoft.com/office/drawing/2014/main" id="{013A9B00-6932-4844-ACDA-91ECC15075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0" name="Text Box 1">
          <a:extLst>
            <a:ext uri="{FF2B5EF4-FFF2-40B4-BE49-F238E27FC236}">
              <a16:creationId xmlns:a16="http://schemas.microsoft.com/office/drawing/2014/main" id="{08BF1592-AE47-4988-8F55-8FE5F6D03F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1" name="Text Box 1">
          <a:extLst>
            <a:ext uri="{FF2B5EF4-FFF2-40B4-BE49-F238E27FC236}">
              <a16:creationId xmlns:a16="http://schemas.microsoft.com/office/drawing/2014/main" id="{7476AEA6-3716-4F31-9F5A-245E09C5EB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2" name="Text Box 1">
          <a:extLst>
            <a:ext uri="{FF2B5EF4-FFF2-40B4-BE49-F238E27FC236}">
              <a16:creationId xmlns:a16="http://schemas.microsoft.com/office/drawing/2014/main" id="{7A30B10F-B82C-4170-8A34-906CDF64125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3" name="Text Box 1">
          <a:extLst>
            <a:ext uri="{FF2B5EF4-FFF2-40B4-BE49-F238E27FC236}">
              <a16:creationId xmlns:a16="http://schemas.microsoft.com/office/drawing/2014/main" id="{FA459F96-5B9D-47D2-B863-57F673871B4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34" name="Text Box 1">
          <a:extLst>
            <a:ext uri="{FF2B5EF4-FFF2-40B4-BE49-F238E27FC236}">
              <a16:creationId xmlns:a16="http://schemas.microsoft.com/office/drawing/2014/main" id="{4541913B-62C6-4E72-8DFB-54F27184BEF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35" name="Text Box 1">
          <a:extLst>
            <a:ext uri="{FF2B5EF4-FFF2-40B4-BE49-F238E27FC236}">
              <a16:creationId xmlns:a16="http://schemas.microsoft.com/office/drawing/2014/main" id="{20ACA911-7845-4EC2-80D9-B305E25D4B0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36" name="Text Box 1">
          <a:extLst>
            <a:ext uri="{FF2B5EF4-FFF2-40B4-BE49-F238E27FC236}">
              <a16:creationId xmlns:a16="http://schemas.microsoft.com/office/drawing/2014/main" id="{F16B9DBD-D13E-4E70-8735-C321D8C2D8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37" name="Text Box 1">
          <a:extLst>
            <a:ext uri="{FF2B5EF4-FFF2-40B4-BE49-F238E27FC236}">
              <a16:creationId xmlns:a16="http://schemas.microsoft.com/office/drawing/2014/main" id="{29404B2C-F2F6-472A-A817-18F8181D44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8" name="Text Box 1">
          <a:extLst>
            <a:ext uri="{FF2B5EF4-FFF2-40B4-BE49-F238E27FC236}">
              <a16:creationId xmlns:a16="http://schemas.microsoft.com/office/drawing/2014/main" id="{FDF935A1-4544-411B-9E34-0EC0F5EAAE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39" name="Text Box 1">
          <a:extLst>
            <a:ext uri="{FF2B5EF4-FFF2-40B4-BE49-F238E27FC236}">
              <a16:creationId xmlns:a16="http://schemas.microsoft.com/office/drawing/2014/main" id="{7DC18B84-EFE9-459C-92D3-0F9F0E5232B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40" name="Text Box 1">
          <a:extLst>
            <a:ext uri="{FF2B5EF4-FFF2-40B4-BE49-F238E27FC236}">
              <a16:creationId xmlns:a16="http://schemas.microsoft.com/office/drawing/2014/main" id="{D7248E47-7021-4C71-B954-07FCADA712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41" name="Text Box 1">
          <a:extLst>
            <a:ext uri="{FF2B5EF4-FFF2-40B4-BE49-F238E27FC236}">
              <a16:creationId xmlns:a16="http://schemas.microsoft.com/office/drawing/2014/main" id="{A830189A-738A-4688-8681-262A4E6F487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2" name="Text Box 1">
          <a:extLst>
            <a:ext uri="{FF2B5EF4-FFF2-40B4-BE49-F238E27FC236}">
              <a16:creationId xmlns:a16="http://schemas.microsoft.com/office/drawing/2014/main" id="{4737429F-B0C9-4A3E-B689-1C7305F8A8B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3" name="Text Box 1">
          <a:extLst>
            <a:ext uri="{FF2B5EF4-FFF2-40B4-BE49-F238E27FC236}">
              <a16:creationId xmlns:a16="http://schemas.microsoft.com/office/drawing/2014/main" id="{D8192171-92B0-447F-A263-034506B9E77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4" name="Text Box 1">
          <a:extLst>
            <a:ext uri="{FF2B5EF4-FFF2-40B4-BE49-F238E27FC236}">
              <a16:creationId xmlns:a16="http://schemas.microsoft.com/office/drawing/2014/main" id="{748314CF-4883-41CB-BD3F-A21C93694A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5" name="Text Box 1">
          <a:extLst>
            <a:ext uri="{FF2B5EF4-FFF2-40B4-BE49-F238E27FC236}">
              <a16:creationId xmlns:a16="http://schemas.microsoft.com/office/drawing/2014/main" id="{E7C1D40D-0536-48FB-B53B-D2162BDD2CE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6" name="Text Box 1">
          <a:extLst>
            <a:ext uri="{FF2B5EF4-FFF2-40B4-BE49-F238E27FC236}">
              <a16:creationId xmlns:a16="http://schemas.microsoft.com/office/drawing/2014/main" id="{6D53DDF6-0BA6-4497-A2F8-39D19B4DFFA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7" name="Text Box 1">
          <a:extLst>
            <a:ext uri="{FF2B5EF4-FFF2-40B4-BE49-F238E27FC236}">
              <a16:creationId xmlns:a16="http://schemas.microsoft.com/office/drawing/2014/main" id="{978832FF-F402-41FB-AFB4-246D93702B3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8" name="Text Box 1">
          <a:extLst>
            <a:ext uri="{FF2B5EF4-FFF2-40B4-BE49-F238E27FC236}">
              <a16:creationId xmlns:a16="http://schemas.microsoft.com/office/drawing/2014/main" id="{E4EF6607-82F3-44DA-9924-3A39CEEEBE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49" name="Text Box 1">
          <a:extLst>
            <a:ext uri="{FF2B5EF4-FFF2-40B4-BE49-F238E27FC236}">
              <a16:creationId xmlns:a16="http://schemas.microsoft.com/office/drawing/2014/main" id="{19444D3C-522A-47E8-BF7E-233057DF14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0" name="Text Box 1">
          <a:extLst>
            <a:ext uri="{FF2B5EF4-FFF2-40B4-BE49-F238E27FC236}">
              <a16:creationId xmlns:a16="http://schemas.microsoft.com/office/drawing/2014/main" id="{299FFEC4-AC63-422F-8447-FBCAFDFFC41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1" name="Text Box 1">
          <a:extLst>
            <a:ext uri="{FF2B5EF4-FFF2-40B4-BE49-F238E27FC236}">
              <a16:creationId xmlns:a16="http://schemas.microsoft.com/office/drawing/2014/main" id="{44AEF560-9CD6-4F4F-99E6-50992656BB0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2" name="Text Box 1">
          <a:extLst>
            <a:ext uri="{FF2B5EF4-FFF2-40B4-BE49-F238E27FC236}">
              <a16:creationId xmlns:a16="http://schemas.microsoft.com/office/drawing/2014/main" id="{C336155D-2932-440D-9F03-6883BCCF51A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3" name="Text Box 1">
          <a:extLst>
            <a:ext uri="{FF2B5EF4-FFF2-40B4-BE49-F238E27FC236}">
              <a16:creationId xmlns:a16="http://schemas.microsoft.com/office/drawing/2014/main" id="{C564CBDD-5DF5-4B49-B42D-99107C2429F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4" name="Text Box 1">
          <a:extLst>
            <a:ext uri="{FF2B5EF4-FFF2-40B4-BE49-F238E27FC236}">
              <a16:creationId xmlns:a16="http://schemas.microsoft.com/office/drawing/2014/main" id="{BB960DE3-756A-4EAA-9355-5B1F69D557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5" name="Text Box 1">
          <a:extLst>
            <a:ext uri="{FF2B5EF4-FFF2-40B4-BE49-F238E27FC236}">
              <a16:creationId xmlns:a16="http://schemas.microsoft.com/office/drawing/2014/main" id="{2B412EE1-519E-4D95-BAAB-2306A3B094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6" name="Text Box 1">
          <a:extLst>
            <a:ext uri="{FF2B5EF4-FFF2-40B4-BE49-F238E27FC236}">
              <a16:creationId xmlns:a16="http://schemas.microsoft.com/office/drawing/2014/main" id="{BDD6B174-DA76-49A9-A4C6-45D34F961F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457" name="Text Box 1">
          <a:extLst>
            <a:ext uri="{FF2B5EF4-FFF2-40B4-BE49-F238E27FC236}">
              <a16:creationId xmlns:a16="http://schemas.microsoft.com/office/drawing/2014/main" id="{34B91C55-6BC7-458E-A5E2-2E5EE13478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58" name="Text Box 1">
          <a:extLst>
            <a:ext uri="{FF2B5EF4-FFF2-40B4-BE49-F238E27FC236}">
              <a16:creationId xmlns:a16="http://schemas.microsoft.com/office/drawing/2014/main" id="{AF415861-5C97-49A0-8D8E-6DC9BE9F5B8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59" name="Text Box 1">
          <a:extLst>
            <a:ext uri="{FF2B5EF4-FFF2-40B4-BE49-F238E27FC236}">
              <a16:creationId xmlns:a16="http://schemas.microsoft.com/office/drawing/2014/main" id="{A56AFF29-0B1A-4579-B412-A505C35E1EC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60" name="Text Box 1">
          <a:extLst>
            <a:ext uri="{FF2B5EF4-FFF2-40B4-BE49-F238E27FC236}">
              <a16:creationId xmlns:a16="http://schemas.microsoft.com/office/drawing/2014/main" id="{832F990A-0AB7-48AF-8307-F87503FEB24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61" name="Text Box 1">
          <a:extLst>
            <a:ext uri="{FF2B5EF4-FFF2-40B4-BE49-F238E27FC236}">
              <a16:creationId xmlns:a16="http://schemas.microsoft.com/office/drawing/2014/main" id="{B7D567CC-EBF3-43AF-B5E5-9A2861FBBB9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62" name="Text Box 1">
          <a:extLst>
            <a:ext uri="{FF2B5EF4-FFF2-40B4-BE49-F238E27FC236}">
              <a16:creationId xmlns:a16="http://schemas.microsoft.com/office/drawing/2014/main" id="{1CAE7897-AA3C-4736-AC0B-C7056E1927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63" name="Text Box 1">
          <a:extLst>
            <a:ext uri="{FF2B5EF4-FFF2-40B4-BE49-F238E27FC236}">
              <a16:creationId xmlns:a16="http://schemas.microsoft.com/office/drawing/2014/main" id="{3F34C735-2744-4CF9-BBF9-FF3762786F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64" name="Text Box 1">
          <a:extLst>
            <a:ext uri="{FF2B5EF4-FFF2-40B4-BE49-F238E27FC236}">
              <a16:creationId xmlns:a16="http://schemas.microsoft.com/office/drawing/2014/main" id="{827E1042-F9E5-40A1-92CD-70F53F88E37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65" name="Text Box 1">
          <a:extLst>
            <a:ext uri="{FF2B5EF4-FFF2-40B4-BE49-F238E27FC236}">
              <a16:creationId xmlns:a16="http://schemas.microsoft.com/office/drawing/2014/main" id="{E550A7E8-546F-4625-B0CF-BA482D936C8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66" name="Text Box 1">
          <a:extLst>
            <a:ext uri="{FF2B5EF4-FFF2-40B4-BE49-F238E27FC236}">
              <a16:creationId xmlns:a16="http://schemas.microsoft.com/office/drawing/2014/main" id="{690D18EB-72A7-40CD-BAC3-B4F8FA6AC9E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67" name="Text Box 1">
          <a:extLst>
            <a:ext uri="{FF2B5EF4-FFF2-40B4-BE49-F238E27FC236}">
              <a16:creationId xmlns:a16="http://schemas.microsoft.com/office/drawing/2014/main" id="{F8A31EF0-CF25-4845-A6F4-89F9F861041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68" name="Text Box 1">
          <a:extLst>
            <a:ext uri="{FF2B5EF4-FFF2-40B4-BE49-F238E27FC236}">
              <a16:creationId xmlns:a16="http://schemas.microsoft.com/office/drawing/2014/main" id="{EB3CCA2C-55EE-4B3D-888C-D8B555D835D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69" name="Text Box 1">
          <a:extLst>
            <a:ext uri="{FF2B5EF4-FFF2-40B4-BE49-F238E27FC236}">
              <a16:creationId xmlns:a16="http://schemas.microsoft.com/office/drawing/2014/main" id="{71A8955A-6FC8-4034-9633-A1E5A210DB9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0" name="Text Box 1">
          <a:extLst>
            <a:ext uri="{FF2B5EF4-FFF2-40B4-BE49-F238E27FC236}">
              <a16:creationId xmlns:a16="http://schemas.microsoft.com/office/drawing/2014/main" id="{A35A4B31-5D98-4B1E-9778-B81BBEAA34C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1" name="Text Box 1">
          <a:extLst>
            <a:ext uri="{FF2B5EF4-FFF2-40B4-BE49-F238E27FC236}">
              <a16:creationId xmlns:a16="http://schemas.microsoft.com/office/drawing/2014/main" id="{A0A2830D-4DF2-4314-9F98-CA65ED752C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2" name="Text Box 1">
          <a:extLst>
            <a:ext uri="{FF2B5EF4-FFF2-40B4-BE49-F238E27FC236}">
              <a16:creationId xmlns:a16="http://schemas.microsoft.com/office/drawing/2014/main" id="{02C3AC28-B6CD-47AC-99BA-A84635BB63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3" name="Text Box 1">
          <a:extLst>
            <a:ext uri="{FF2B5EF4-FFF2-40B4-BE49-F238E27FC236}">
              <a16:creationId xmlns:a16="http://schemas.microsoft.com/office/drawing/2014/main" id="{8E89FAD7-9AF1-4F41-9CAD-106F54A96F3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74" name="Text Box 1">
          <a:extLst>
            <a:ext uri="{FF2B5EF4-FFF2-40B4-BE49-F238E27FC236}">
              <a16:creationId xmlns:a16="http://schemas.microsoft.com/office/drawing/2014/main" id="{EF6274F2-A0F5-41BB-99DD-805759FCA63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75" name="Text Box 1">
          <a:extLst>
            <a:ext uri="{FF2B5EF4-FFF2-40B4-BE49-F238E27FC236}">
              <a16:creationId xmlns:a16="http://schemas.microsoft.com/office/drawing/2014/main" id="{15968660-3FE0-458D-AEBD-D278B1B75C1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76" name="Text Box 1">
          <a:extLst>
            <a:ext uri="{FF2B5EF4-FFF2-40B4-BE49-F238E27FC236}">
              <a16:creationId xmlns:a16="http://schemas.microsoft.com/office/drawing/2014/main" id="{E0189633-C6A9-489B-B444-0EE7E6561E3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77" name="Text Box 1">
          <a:extLst>
            <a:ext uri="{FF2B5EF4-FFF2-40B4-BE49-F238E27FC236}">
              <a16:creationId xmlns:a16="http://schemas.microsoft.com/office/drawing/2014/main" id="{8E173A34-3F7B-497C-98C9-D429A16FE9A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8" name="Text Box 1">
          <a:extLst>
            <a:ext uri="{FF2B5EF4-FFF2-40B4-BE49-F238E27FC236}">
              <a16:creationId xmlns:a16="http://schemas.microsoft.com/office/drawing/2014/main" id="{FCCA54A7-AB19-40E4-A54D-4D82CB0DA88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79" name="Text Box 1">
          <a:extLst>
            <a:ext uri="{FF2B5EF4-FFF2-40B4-BE49-F238E27FC236}">
              <a16:creationId xmlns:a16="http://schemas.microsoft.com/office/drawing/2014/main" id="{4A894BBD-E275-438B-8845-1111A9F6F97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0" name="Text Box 1">
          <a:extLst>
            <a:ext uri="{FF2B5EF4-FFF2-40B4-BE49-F238E27FC236}">
              <a16:creationId xmlns:a16="http://schemas.microsoft.com/office/drawing/2014/main" id="{B9403C69-7137-4ACA-AE2E-C8F1C13E88A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1" name="Text Box 1">
          <a:extLst>
            <a:ext uri="{FF2B5EF4-FFF2-40B4-BE49-F238E27FC236}">
              <a16:creationId xmlns:a16="http://schemas.microsoft.com/office/drawing/2014/main" id="{6B64A5A0-C4F0-4C50-B7B1-CEF2C8861D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82" name="Text Box 1">
          <a:extLst>
            <a:ext uri="{FF2B5EF4-FFF2-40B4-BE49-F238E27FC236}">
              <a16:creationId xmlns:a16="http://schemas.microsoft.com/office/drawing/2014/main" id="{0ED38225-02B9-4747-82F1-98CD19DAA84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83" name="Text Box 1">
          <a:extLst>
            <a:ext uri="{FF2B5EF4-FFF2-40B4-BE49-F238E27FC236}">
              <a16:creationId xmlns:a16="http://schemas.microsoft.com/office/drawing/2014/main" id="{FB3A0343-669B-4450-9617-62BB0CD5F03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84" name="Text Box 1">
          <a:extLst>
            <a:ext uri="{FF2B5EF4-FFF2-40B4-BE49-F238E27FC236}">
              <a16:creationId xmlns:a16="http://schemas.microsoft.com/office/drawing/2014/main" id="{B9462CBE-2B77-455C-933C-6E2A9FBE562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85" name="Text Box 1">
          <a:extLst>
            <a:ext uri="{FF2B5EF4-FFF2-40B4-BE49-F238E27FC236}">
              <a16:creationId xmlns:a16="http://schemas.microsoft.com/office/drawing/2014/main" id="{ACC3800C-0675-431B-9C32-C2A9B2EC6A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6" name="Text Box 1">
          <a:extLst>
            <a:ext uri="{FF2B5EF4-FFF2-40B4-BE49-F238E27FC236}">
              <a16:creationId xmlns:a16="http://schemas.microsoft.com/office/drawing/2014/main" id="{4469E8CA-F706-4FCE-ABFF-02FE9C99EFA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7" name="Text Box 1">
          <a:extLst>
            <a:ext uri="{FF2B5EF4-FFF2-40B4-BE49-F238E27FC236}">
              <a16:creationId xmlns:a16="http://schemas.microsoft.com/office/drawing/2014/main" id="{4022963D-2713-474F-9428-AC5F4E89E35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8" name="Text Box 1">
          <a:extLst>
            <a:ext uri="{FF2B5EF4-FFF2-40B4-BE49-F238E27FC236}">
              <a16:creationId xmlns:a16="http://schemas.microsoft.com/office/drawing/2014/main" id="{37C5F1A7-D6AD-4A2D-AD78-65E2264402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89" name="Text Box 1">
          <a:extLst>
            <a:ext uri="{FF2B5EF4-FFF2-40B4-BE49-F238E27FC236}">
              <a16:creationId xmlns:a16="http://schemas.microsoft.com/office/drawing/2014/main" id="{27667187-F5ED-4A04-9209-8E9C541CCBE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90" name="Text Box 1">
          <a:extLst>
            <a:ext uri="{FF2B5EF4-FFF2-40B4-BE49-F238E27FC236}">
              <a16:creationId xmlns:a16="http://schemas.microsoft.com/office/drawing/2014/main" id="{6D109CEC-0A54-4893-9EAB-DB731AFA85F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91" name="Text Box 1">
          <a:extLst>
            <a:ext uri="{FF2B5EF4-FFF2-40B4-BE49-F238E27FC236}">
              <a16:creationId xmlns:a16="http://schemas.microsoft.com/office/drawing/2014/main" id="{1DBDBF9B-1A4B-40E7-BBF8-0A0193E40C4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492" name="Text Box 1">
          <a:extLst>
            <a:ext uri="{FF2B5EF4-FFF2-40B4-BE49-F238E27FC236}">
              <a16:creationId xmlns:a16="http://schemas.microsoft.com/office/drawing/2014/main" id="{1AD09E04-54F7-4424-A9C5-F3772640274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93" name="Text Box 1">
          <a:extLst>
            <a:ext uri="{FF2B5EF4-FFF2-40B4-BE49-F238E27FC236}">
              <a16:creationId xmlns:a16="http://schemas.microsoft.com/office/drawing/2014/main" id="{63401464-0C87-4452-83DF-4221AD75259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94" name="Text Box 1">
          <a:extLst>
            <a:ext uri="{FF2B5EF4-FFF2-40B4-BE49-F238E27FC236}">
              <a16:creationId xmlns:a16="http://schemas.microsoft.com/office/drawing/2014/main" id="{EA087C59-492D-4D63-AF8F-C90650E2CD5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95" name="Text Box 1">
          <a:extLst>
            <a:ext uri="{FF2B5EF4-FFF2-40B4-BE49-F238E27FC236}">
              <a16:creationId xmlns:a16="http://schemas.microsoft.com/office/drawing/2014/main" id="{CD13F3B4-C1BA-4E6C-8192-734994BF41C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96" name="Text Box 1">
          <a:extLst>
            <a:ext uri="{FF2B5EF4-FFF2-40B4-BE49-F238E27FC236}">
              <a16:creationId xmlns:a16="http://schemas.microsoft.com/office/drawing/2014/main" id="{61068E21-2DD8-4770-BD19-3273875983F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97" name="Text Box 1">
          <a:extLst>
            <a:ext uri="{FF2B5EF4-FFF2-40B4-BE49-F238E27FC236}">
              <a16:creationId xmlns:a16="http://schemas.microsoft.com/office/drawing/2014/main" id="{B0B5FBE1-FEE0-4EC7-BE7B-501E68B5E36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498" name="Text Box 1">
          <a:extLst>
            <a:ext uri="{FF2B5EF4-FFF2-40B4-BE49-F238E27FC236}">
              <a16:creationId xmlns:a16="http://schemas.microsoft.com/office/drawing/2014/main" id="{C9D8E071-182B-4299-AF0E-CDECC30EC3B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499" name="Text Box 1">
          <a:extLst>
            <a:ext uri="{FF2B5EF4-FFF2-40B4-BE49-F238E27FC236}">
              <a16:creationId xmlns:a16="http://schemas.microsoft.com/office/drawing/2014/main" id="{8EB50237-D812-4E62-84F8-E69297F734D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00" name="Text Box 1">
          <a:extLst>
            <a:ext uri="{FF2B5EF4-FFF2-40B4-BE49-F238E27FC236}">
              <a16:creationId xmlns:a16="http://schemas.microsoft.com/office/drawing/2014/main" id="{188CACFC-2A84-44EC-ABC8-F19AFDF6646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01" name="Text Box 1">
          <a:extLst>
            <a:ext uri="{FF2B5EF4-FFF2-40B4-BE49-F238E27FC236}">
              <a16:creationId xmlns:a16="http://schemas.microsoft.com/office/drawing/2014/main" id="{CB72B72D-ED14-4973-BEDB-CEF9452FFA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02" name="Text Box 1">
          <a:extLst>
            <a:ext uri="{FF2B5EF4-FFF2-40B4-BE49-F238E27FC236}">
              <a16:creationId xmlns:a16="http://schemas.microsoft.com/office/drawing/2014/main" id="{FC154FF7-E751-4E8A-9016-B0E051639A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03" name="Text Box 1">
          <a:extLst>
            <a:ext uri="{FF2B5EF4-FFF2-40B4-BE49-F238E27FC236}">
              <a16:creationId xmlns:a16="http://schemas.microsoft.com/office/drawing/2014/main" id="{F421B98F-3F0B-4D91-B7CF-923C3A0E1A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04" name="Text Box 1">
          <a:extLst>
            <a:ext uri="{FF2B5EF4-FFF2-40B4-BE49-F238E27FC236}">
              <a16:creationId xmlns:a16="http://schemas.microsoft.com/office/drawing/2014/main" id="{1AAAEFEA-8861-46E7-B6A7-C035F6A3C68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05" name="Text Box 1">
          <a:extLst>
            <a:ext uri="{FF2B5EF4-FFF2-40B4-BE49-F238E27FC236}">
              <a16:creationId xmlns:a16="http://schemas.microsoft.com/office/drawing/2014/main" id="{17E11952-5061-4ACB-9527-61DE0C16F69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06" name="Text Box 1">
          <a:extLst>
            <a:ext uri="{FF2B5EF4-FFF2-40B4-BE49-F238E27FC236}">
              <a16:creationId xmlns:a16="http://schemas.microsoft.com/office/drawing/2014/main" id="{A98419CC-711A-426D-A53C-B303F88197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07" name="Text Box 1">
          <a:extLst>
            <a:ext uri="{FF2B5EF4-FFF2-40B4-BE49-F238E27FC236}">
              <a16:creationId xmlns:a16="http://schemas.microsoft.com/office/drawing/2014/main" id="{C4A588A9-5693-44E9-A586-17384904D1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08" name="Text Box 1">
          <a:extLst>
            <a:ext uri="{FF2B5EF4-FFF2-40B4-BE49-F238E27FC236}">
              <a16:creationId xmlns:a16="http://schemas.microsoft.com/office/drawing/2014/main" id="{C1518347-D661-4167-AA0B-0CC4386DEC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09" name="Text Box 1">
          <a:extLst>
            <a:ext uri="{FF2B5EF4-FFF2-40B4-BE49-F238E27FC236}">
              <a16:creationId xmlns:a16="http://schemas.microsoft.com/office/drawing/2014/main" id="{0B7382F3-8D2E-439C-B601-09CDC792A14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10" name="Text Box 1">
          <a:extLst>
            <a:ext uri="{FF2B5EF4-FFF2-40B4-BE49-F238E27FC236}">
              <a16:creationId xmlns:a16="http://schemas.microsoft.com/office/drawing/2014/main" id="{84249767-248C-4278-B868-C1E7C30053C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11" name="Text Box 1">
          <a:extLst>
            <a:ext uri="{FF2B5EF4-FFF2-40B4-BE49-F238E27FC236}">
              <a16:creationId xmlns:a16="http://schemas.microsoft.com/office/drawing/2014/main" id="{664B62E7-87B3-4CEA-B3C2-05FF483D87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12" name="Text Box 1">
          <a:extLst>
            <a:ext uri="{FF2B5EF4-FFF2-40B4-BE49-F238E27FC236}">
              <a16:creationId xmlns:a16="http://schemas.microsoft.com/office/drawing/2014/main" id="{A7E2A2FA-6B97-4A62-8CC1-9092484AC31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13" name="Text Box 1">
          <a:extLst>
            <a:ext uri="{FF2B5EF4-FFF2-40B4-BE49-F238E27FC236}">
              <a16:creationId xmlns:a16="http://schemas.microsoft.com/office/drawing/2014/main" id="{ACFF5CA2-3F4B-4D33-A8E5-F7077A174A5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14" name="Text Box 1">
          <a:extLst>
            <a:ext uri="{FF2B5EF4-FFF2-40B4-BE49-F238E27FC236}">
              <a16:creationId xmlns:a16="http://schemas.microsoft.com/office/drawing/2014/main" id="{B20D5981-2D8A-4266-901C-55D632F971E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15" name="Text Box 1">
          <a:extLst>
            <a:ext uri="{FF2B5EF4-FFF2-40B4-BE49-F238E27FC236}">
              <a16:creationId xmlns:a16="http://schemas.microsoft.com/office/drawing/2014/main" id="{D4C8E979-BB99-4BEE-83D4-DC7ED974FF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16" name="Text Box 1">
          <a:extLst>
            <a:ext uri="{FF2B5EF4-FFF2-40B4-BE49-F238E27FC236}">
              <a16:creationId xmlns:a16="http://schemas.microsoft.com/office/drawing/2014/main" id="{AF233E76-005E-4D98-9CA2-956ED176EB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17" name="Text Box 1">
          <a:extLst>
            <a:ext uri="{FF2B5EF4-FFF2-40B4-BE49-F238E27FC236}">
              <a16:creationId xmlns:a16="http://schemas.microsoft.com/office/drawing/2014/main" id="{4BED9518-1B4B-4EAC-9C89-E30923FFB8C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18" name="Text Box 1">
          <a:extLst>
            <a:ext uri="{FF2B5EF4-FFF2-40B4-BE49-F238E27FC236}">
              <a16:creationId xmlns:a16="http://schemas.microsoft.com/office/drawing/2014/main" id="{3620D6CD-DD8F-4E83-9605-593570982F4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19" name="Text Box 1">
          <a:extLst>
            <a:ext uri="{FF2B5EF4-FFF2-40B4-BE49-F238E27FC236}">
              <a16:creationId xmlns:a16="http://schemas.microsoft.com/office/drawing/2014/main" id="{0456E9F1-FAA9-4D12-918B-F0A412DDA00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0" name="Text Box 1">
          <a:extLst>
            <a:ext uri="{FF2B5EF4-FFF2-40B4-BE49-F238E27FC236}">
              <a16:creationId xmlns:a16="http://schemas.microsoft.com/office/drawing/2014/main" id="{C8E6F875-FAA9-4053-854A-4B16681FC53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1" name="Text Box 1">
          <a:extLst>
            <a:ext uri="{FF2B5EF4-FFF2-40B4-BE49-F238E27FC236}">
              <a16:creationId xmlns:a16="http://schemas.microsoft.com/office/drawing/2014/main" id="{4CF77038-DF2C-4906-86BD-449A3C5362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22" name="Text Box 1">
          <a:extLst>
            <a:ext uri="{FF2B5EF4-FFF2-40B4-BE49-F238E27FC236}">
              <a16:creationId xmlns:a16="http://schemas.microsoft.com/office/drawing/2014/main" id="{53517C1E-0287-49D5-9581-7D863483F2B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23" name="Text Box 1">
          <a:extLst>
            <a:ext uri="{FF2B5EF4-FFF2-40B4-BE49-F238E27FC236}">
              <a16:creationId xmlns:a16="http://schemas.microsoft.com/office/drawing/2014/main" id="{73FEEC7E-65E9-4C75-B171-9644D3F01FD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24" name="Text Box 1">
          <a:extLst>
            <a:ext uri="{FF2B5EF4-FFF2-40B4-BE49-F238E27FC236}">
              <a16:creationId xmlns:a16="http://schemas.microsoft.com/office/drawing/2014/main" id="{0F3CE1A4-D5D6-4A62-82A1-E88F50F262B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25" name="Text Box 1">
          <a:extLst>
            <a:ext uri="{FF2B5EF4-FFF2-40B4-BE49-F238E27FC236}">
              <a16:creationId xmlns:a16="http://schemas.microsoft.com/office/drawing/2014/main" id="{69350250-0633-46F6-B103-987F28CFFA9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6" name="Text Box 1">
          <a:extLst>
            <a:ext uri="{FF2B5EF4-FFF2-40B4-BE49-F238E27FC236}">
              <a16:creationId xmlns:a16="http://schemas.microsoft.com/office/drawing/2014/main" id="{DF938BDE-83F7-45EF-8990-0F370F513CF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7" name="Text Box 1">
          <a:extLst>
            <a:ext uri="{FF2B5EF4-FFF2-40B4-BE49-F238E27FC236}">
              <a16:creationId xmlns:a16="http://schemas.microsoft.com/office/drawing/2014/main" id="{C505A3C5-04AB-44C6-89BD-706311A1F00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8" name="Text Box 1">
          <a:extLst>
            <a:ext uri="{FF2B5EF4-FFF2-40B4-BE49-F238E27FC236}">
              <a16:creationId xmlns:a16="http://schemas.microsoft.com/office/drawing/2014/main" id="{3DB5653C-3CE7-4D49-BEAA-B1EFA019182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29" name="Text Box 1">
          <a:extLst>
            <a:ext uri="{FF2B5EF4-FFF2-40B4-BE49-F238E27FC236}">
              <a16:creationId xmlns:a16="http://schemas.microsoft.com/office/drawing/2014/main" id="{C8154FC7-9968-4318-9D93-E84D96F4F7C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0" name="Text Box 1">
          <a:extLst>
            <a:ext uri="{FF2B5EF4-FFF2-40B4-BE49-F238E27FC236}">
              <a16:creationId xmlns:a16="http://schemas.microsoft.com/office/drawing/2014/main" id="{357B0A08-E83A-47D1-B31E-99B2D911365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1" name="Text Box 1">
          <a:extLst>
            <a:ext uri="{FF2B5EF4-FFF2-40B4-BE49-F238E27FC236}">
              <a16:creationId xmlns:a16="http://schemas.microsoft.com/office/drawing/2014/main" id="{3DA3480F-A274-4EC4-A6A6-30964DF7FF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2" name="Text Box 1">
          <a:extLst>
            <a:ext uri="{FF2B5EF4-FFF2-40B4-BE49-F238E27FC236}">
              <a16:creationId xmlns:a16="http://schemas.microsoft.com/office/drawing/2014/main" id="{71E8058D-ED46-4E22-84AD-738B5E34A1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3" name="Text Box 1">
          <a:extLst>
            <a:ext uri="{FF2B5EF4-FFF2-40B4-BE49-F238E27FC236}">
              <a16:creationId xmlns:a16="http://schemas.microsoft.com/office/drawing/2014/main" id="{96E85EC3-DDF0-49AC-BDCA-1CFFFE9287A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4" name="Text Box 1">
          <a:extLst>
            <a:ext uri="{FF2B5EF4-FFF2-40B4-BE49-F238E27FC236}">
              <a16:creationId xmlns:a16="http://schemas.microsoft.com/office/drawing/2014/main" id="{AEC07109-4169-4192-9DBD-A07404BAEAF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5" name="Text Box 1">
          <a:extLst>
            <a:ext uri="{FF2B5EF4-FFF2-40B4-BE49-F238E27FC236}">
              <a16:creationId xmlns:a16="http://schemas.microsoft.com/office/drawing/2014/main" id="{CD2A2013-FD2E-47E3-A9B4-F0A6287D340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6" name="Text Box 1">
          <a:extLst>
            <a:ext uri="{FF2B5EF4-FFF2-40B4-BE49-F238E27FC236}">
              <a16:creationId xmlns:a16="http://schemas.microsoft.com/office/drawing/2014/main" id="{6CE66142-8D76-42F5-A9B4-028382C9171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7" name="Text Box 1">
          <a:extLst>
            <a:ext uri="{FF2B5EF4-FFF2-40B4-BE49-F238E27FC236}">
              <a16:creationId xmlns:a16="http://schemas.microsoft.com/office/drawing/2014/main" id="{C58FF664-CFA8-42C4-BB82-B518BCECCC3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8" name="Text Box 1">
          <a:extLst>
            <a:ext uri="{FF2B5EF4-FFF2-40B4-BE49-F238E27FC236}">
              <a16:creationId xmlns:a16="http://schemas.microsoft.com/office/drawing/2014/main" id="{F9CC3A5C-603A-47FA-9482-B14D1C33F05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39" name="Text Box 1">
          <a:extLst>
            <a:ext uri="{FF2B5EF4-FFF2-40B4-BE49-F238E27FC236}">
              <a16:creationId xmlns:a16="http://schemas.microsoft.com/office/drawing/2014/main" id="{99862DBD-8B0E-413D-A3ED-8154265A3DF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0" name="Text Box 1">
          <a:extLst>
            <a:ext uri="{FF2B5EF4-FFF2-40B4-BE49-F238E27FC236}">
              <a16:creationId xmlns:a16="http://schemas.microsoft.com/office/drawing/2014/main" id="{16016CA9-87B6-4D70-9C21-47205FFCDA4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1" name="Text Box 1">
          <a:extLst>
            <a:ext uri="{FF2B5EF4-FFF2-40B4-BE49-F238E27FC236}">
              <a16:creationId xmlns:a16="http://schemas.microsoft.com/office/drawing/2014/main" id="{FDEE6AD6-5E9B-4650-8FC1-9E59A545581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2" name="Text Box 1">
          <a:extLst>
            <a:ext uri="{FF2B5EF4-FFF2-40B4-BE49-F238E27FC236}">
              <a16:creationId xmlns:a16="http://schemas.microsoft.com/office/drawing/2014/main" id="{DDF5018C-0ADA-4F87-A397-A2D39A400D9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3" name="Text Box 1">
          <a:extLst>
            <a:ext uri="{FF2B5EF4-FFF2-40B4-BE49-F238E27FC236}">
              <a16:creationId xmlns:a16="http://schemas.microsoft.com/office/drawing/2014/main" id="{AA24D82B-AF11-42A8-9EBF-DB5626E9A70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4" name="Text Box 1">
          <a:extLst>
            <a:ext uri="{FF2B5EF4-FFF2-40B4-BE49-F238E27FC236}">
              <a16:creationId xmlns:a16="http://schemas.microsoft.com/office/drawing/2014/main" id="{A397311D-A3C4-4CEB-BD57-6CEC10D32F6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545" name="Text Box 1">
          <a:extLst>
            <a:ext uri="{FF2B5EF4-FFF2-40B4-BE49-F238E27FC236}">
              <a16:creationId xmlns:a16="http://schemas.microsoft.com/office/drawing/2014/main" id="{7D2AF1A4-3471-4992-8C47-4802DA8CF8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46" name="Text Box 1">
          <a:extLst>
            <a:ext uri="{FF2B5EF4-FFF2-40B4-BE49-F238E27FC236}">
              <a16:creationId xmlns:a16="http://schemas.microsoft.com/office/drawing/2014/main" id="{B7F2AB1E-C8DD-4C6B-A369-78F8E641D21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47" name="Text Box 1">
          <a:extLst>
            <a:ext uri="{FF2B5EF4-FFF2-40B4-BE49-F238E27FC236}">
              <a16:creationId xmlns:a16="http://schemas.microsoft.com/office/drawing/2014/main" id="{885AE1A4-A280-476D-AF92-6E932D3BE05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48" name="Text Box 1">
          <a:extLst>
            <a:ext uri="{FF2B5EF4-FFF2-40B4-BE49-F238E27FC236}">
              <a16:creationId xmlns:a16="http://schemas.microsoft.com/office/drawing/2014/main" id="{C63EF43D-D48A-4675-8F85-43550B0D80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49" name="Text Box 1">
          <a:extLst>
            <a:ext uri="{FF2B5EF4-FFF2-40B4-BE49-F238E27FC236}">
              <a16:creationId xmlns:a16="http://schemas.microsoft.com/office/drawing/2014/main" id="{D0FDBCF5-D4B4-483D-9830-C03A4270556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0" name="Text Box 1">
          <a:extLst>
            <a:ext uri="{FF2B5EF4-FFF2-40B4-BE49-F238E27FC236}">
              <a16:creationId xmlns:a16="http://schemas.microsoft.com/office/drawing/2014/main" id="{E2F24B18-F0F4-4136-9EA8-FDA38C76A13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1" name="Text Box 1">
          <a:extLst>
            <a:ext uri="{FF2B5EF4-FFF2-40B4-BE49-F238E27FC236}">
              <a16:creationId xmlns:a16="http://schemas.microsoft.com/office/drawing/2014/main" id="{FCED41F5-DDFA-44C9-A1F7-492B9C2A3F5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2" name="Text Box 1">
          <a:extLst>
            <a:ext uri="{FF2B5EF4-FFF2-40B4-BE49-F238E27FC236}">
              <a16:creationId xmlns:a16="http://schemas.microsoft.com/office/drawing/2014/main" id="{379ADA85-5205-4238-8302-2512E4A118D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3" name="Text Box 1">
          <a:extLst>
            <a:ext uri="{FF2B5EF4-FFF2-40B4-BE49-F238E27FC236}">
              <a16:creationId xmlns:a16="http://schemas.microsoft.com/office/drawing/2014/main" id="{B9A2F260-A918-4994-A90C-85821FE8092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54" name="Text Box 1">
          <a:extLst>
            <a:ext uri="{FF2B5EF4-FFF2-40B4-BE49-F238E27FC236}">
              <a16:creationId xmlns:a16="http://schemas.microsoft.com/office/drawing/2014/main" id="{6C42C21E-1B40-4D02-8462-2F302C35614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55" name="Text Box 1">
          <a:extLst>
            <a:ext uri="{FF2B5EF4-FFF2-40B4-BE49-F238E27FC236}">
              <a16:creationId xmlns:a16="http://schemas.microsoft.com/office/drawing/2014/main" id="{8129F187-E993-4831-9B85-7438772672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56" name="Text Box 1">
          <a:extLst>
            <a:ext uri="{FF2B5EF4-FFF2-40B4-BE49-F238E27FC236}">
              <a16:creationId xmlns:a16="http://schemas.microsoft.com/office/drawing/2014/main" id="{AE78F8BF-7C65-4028-888B-0EA44C306DF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57" name="Text Box 1">
          <a:extLst>
            <a:ext uri="{FF2B5EF4-FFF2-40B4-BE49-F238E27FC236}">
              <a16:creationId xmlns:a16="http://schemas.microsoft.com/office/drawing/2014/main" id="{D0690C19-4AAC-40AD-B018-A07E7B8BBF5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8" name="Text Box 1">
          <a:extLst>
            <a:ext uri="{FF2B5EF4-FFF2-40B4-BE49-F238E27FC236}">
              <a16:creationId xmlns:a16="http://schemas.microsoft.com/office/drawing/2014/main" id="{E5FF67E3-E3A6-4E51-9197-544FCF818A9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59" name="Text Box 1">
          <a:extLst>
            <a:ext uri="{FF2B5EF4-FFF2-40B4-BE49-F238E27FC236}">
              <a16:creationId xmlns:a16="http://schemas.microsoft.com/office/drawing/2014/main" id="{841A814E-1CB1-43F2-A47B-384B14572DD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0" name="Text Box 1">
          <a:extLst>
            <a:ext uri="{FF2B5EF4-FFF2-40B4-BE49-F238E27FC236}">
              <a16:creationId xmlns:a16="http://schemas.microsoft.com/office/drawing/2014/main" id="{4A402C6F-7D60-4587-9A41-ABF26586CD4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1" name="Text Box 1">
          <a:extLst>
            <a:ext uri="{FF2B5EF4-FFF2-40B4-BE49-F238E27FC236}">
              <a16:creationId xmlns:a16="http://schemas.microsoft.com/office/drawing/2014/main" id="{98699925-CD77-4F6C-A115-5F495E6203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62" name="Text Box 1">
          <a:extLst>
            <a:ext uri="{FF2B5EF4-FFF2-40B4-BE49-F238E27FC236}">
              <a16:creationId xmlns:a16="http://schemas.microsoft.com/office/drawing/2014/main" id="{1AEAE430-711A-4F30-A26A-50EBD87E1B3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63" name="Text Box 1">
          <a:extLst>
            <a:ext uri="{FF2B5EF4-FFF2-40B4-BE49-F238E27FC236}">
              <a16:creationId xmlns:a16="http://schemas.microsoft.com/office/drawing/2014/main" id="{703A8E1E-5B7B-4ED9-A2B8-65D8A50DD71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64" name="Text Box 1">
          <a:extLst>
            <a:ext uri="{FF2B5EF4-FFF2-40B4-BE49-F238E27FC236}">
              <a16:creationId xmlns:a16="http://schemas.microsoft.com/office/drawing/2014/main" id="{F79B8EB7-DB8C-4E0D-8D43-F200FD07451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65" name="Text Box 1">
          <a:extLst>
            <a:ext uri="{FF2B5EF4-FFF2-40B4-BE49-F238E27FC236}">
              <a16:creationId xmlns:a16="http://schemas.microsoft.com/office/drawing/2014/main" id="{AB8139BB-603B-4D16-8680-45E517CDCFB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6" name="Text Box 1">
          <a:extLst>
            <a:ext uri="{FF2B5EF4-FFF2-40B4-BE49-F238E27FC236}">
              <a16:creationId xmlns:a16="http://schemas.microsoft.com/office/drawing/2014/main" id="{3D139266-3CE0-499D-9FCE-31E08A9D768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7" name="Text Box 1">
          <a:extLst>
            <a:ext uri="{FF2B5EF4-FFF2-40B4-BE49-F238E27FC236}">
              <a16:creationId xmlns:a16="http://schemas.microsoft.com/office/drawing/2014/main" id="{9EBF67E3-BE1B-4DEC-B3E7-07A13F0C558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8" name="Text Box 1">
          <a:extLst>
            <a:ext uri="{FF2B5EF4-FFF2-40B4-BE49-F238E27FC236}">
              <a16:creationId xmlns:a16="http://schemas.microsoft.com/office/drawing/2014/main" id="{3CFC29EE-5D13-41DB-A443-E5F1B14B27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69" name="Text Box 1">
          <a:extLst>
            <a:ext uri="{FF2B5EF4-FFF2-40B4-BE49-F238E27FC236}">
              <a16:creationId xmlns:a16="http://schemas.microsoft.com/office/drawing/2014/main" id="{735A53EF-5309-45D3-8CF7-037C77DAECB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70" name="Text Box 1">
          <a:extLst>
            <a:ext uri="{FF2B5EF4-FFF2-40B4-BE49-F238E27FC236}">
              <a16:creationId xmlns:a16="http://schemas.microsoft.com/office/drawing/2014/main" id="{D8488933-F4F7-4E61-9A6C-E85040A86A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71" name="Text Box 1">
          <a:extLst>
            <a:ext uri="{FF2B5EF4-FFF2-40B4-BE49-F238E27FC236}">
              <a16:creationId xmlns:a16="http://schemas.microsoft.com/office/drawing/2014/main" id="{4A8165D4-671A-4674-BE61-FA20A5CCED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72" name="Text Box 1">
          <a:extLst>
            <a:ext uri="{FF2B5EF4-FFF2-40B4-BE49-F238E27FC236}">
              <a16:creationId xmlns:a16="http://schemas.microsoft.com/office/drawing/2014/main" id="{518F2A0C-A826-4E11-B59C-F291300F58D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73" name="Text Box 1">
          <a:extLst>
            <a:ext uri="{FF2B5EF4-FFF2-40B4-BE49-F238E27FC236}">
              <a16:creationId xmlns:a16="http://schemas.microsoft.com/office/drawing/2014/main" id="{3CA7E5AF-FCF0-42EF-AD4D-20561978B4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74" name="Text Box 1">
          <a:extLst>
            <a:ext uri="{FF2B5EF4-FFF2-40B4-BE49-F238E27FC236}">
              <a16:creationId xmlns:a16="http://schemas.microsoft.com/office/drawing/2014/main" id="{5E80688E-8C9C-42FD-9682-268E7CF78EF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75" name="Text Box 1">
          <a:extLst>
            <a:ext uri="{FF2B5EF4-FFF2-40B4-BE49-F238E27FC236}">
              <a16:creationId xmlns:a16="http://schemas.microsoft.com/office/drawing/2014/main" id="{AA6EC621-CC36-4826-842F-849B6E5CE4A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76" name="Text Box 1">
          <a:extLst>
            <a:ext uri="{FF2B5EF4-FFF2-40B4-BE49-F238E27FC236}">
              <a16:creationId xmlns:a16="http://schemas.microsoft.com/office/drawing/2014/main" id="{081BB7AD-C45F-456A-BD65-F88D487FF7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77" name="Text Box 1">
          <a:extLst>
            <a:ext uri="{FF2B5EF4-FFF2-40B4-BE49-F238E27FC236}">
              <a16:creationId xmlns:a16="http://schemas.microsoft.com/office/drawing/2014/main" id="{78E92CFF-7B76-4C4B-A697-51D02C0E864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78" name="Text Box 1">
          <a:extLst>
            <a:ext uri="{FF2B5EF4-FFF2-40B4-BE49-F238E27FC236}">
              <a16:creationId xmlns:a16="http://schemas.microsoft.com/office/drawing/2014/main" id="{E05E32B0-8ABB-4031-9508-8956D388E12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79" name="Text Box 1">
          <a:extLst>
            <a:ext uri="{FF2B5EF4-FFF2-40B4-BE49-F238E27FC236}">
              <a16:creationId xmlns:a16="http://schemas.microsoft.com/office/drawing/2014/main" id="{D17497C1-73CA-436E-9D28-16C2DB185A7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580" name="Text Box 1">
          <a:extLst>
            <a:ext uri="{FF2B5EF4-FFF2-40B4-BE49-F238E27FC236}">
              <a16:creationId xmlns:a16="http://schemas.microsoft.com/office/drawing/2014/main" id="{9E30BF45-F3E2-4ADA-8116-0D6DD82455B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81" name="Text Box 1">
          <a:extLst>
            <a:ext uri="{FF2B5EF4-FFF2-40B4-BE49-F238E27FC236}">
              <a16:creationId xmlns:a16="http://schemas.microsoft.com/office/drawing/2014/main" id="{E96769F4-CB6C-4995-8A86-7D52A6DF4C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2" name="Text Box 1">
          <a:extLst>
            <a:ext uri="{FF2B5EF4-FFF2-40B4-BE49-F238E27FC236}">
              <a16:creationId xmlns:a16="http://schemas.microsoft.com/office/drawing/2014/main" id="{6BB49DB4-9A3A-431F-8F9E-1E1525D96C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3" name="Text Box 1">
          <a:extLst>
            <a:ext uri="{FF2B5EF4-FFF2-40B4-BE49-F238E27FC236}">
              <a16:creationId xmlns:a16="http://schemas.microsoft.com/office/drawing/2014/main" id="{BD6A0AA6-5F59-473D-B037-B095FDA2FD1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4" name="Text Box 1">
          <a:extLst>
            <a:ext uri="{FF2B5EF4-FFF2-40B4-BE49-F238E27FC236}">
              <a16:creationId xmlns:a16="http://schemas.microsoft.com/office/drawing/2014/main" id="{BB997BFE-9079-4295-BBCF-E20A1F31252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5" name="Text Box 1">
          <a:extLst>
            <a:ext uri="{FF2B5EF4-FFF2-40B4-BE49-F238E27FC236}">
              <a16:creationId xmlns:a16="http://schemas.microsoft.com/office/drawing/2014/main" id="{BE5EC015-617E-41B8-BB24-1836D29A9CE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86" name="Text Box 1">
          <a:extLst>
            <a:ext uri="{FF2B5EF4-FFF2-40B4-BE49-F238E27FC236}">
              <a16:creationId xmlns:a16="http://schemas.microsoft.com/office/drawing/2014/main" id="{ACEAC926-6ED6-4E66-AB6A-256BB723F5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7" name="Text Box 1">
          <a:extLst>
            <a:ext uri="{FF2B5EF4-FFF2-40B4-BE49-F238E27FC236}">
              <a16:creationId xmlns:a16="http://schemas.microsoft.com/office/drawing/2014/main" id="{DC1B1FAE-CCFA-4799-A0A9-6350A46F10B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88" name="Text Box 1">
          <a:extLst>
            <a:ext uri="{FF2B5EF4-FFF2-40B4-BE49-F238E27FC236}">
              <a16:creationId xmlns:a16="http://schemas.microsoft.com/office/drawing/2014/main" id="{75357696-0958-4D01-9A52-83CD2C1935E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89" name="Text Box 1">
          <a:extLst>
            <a:ext uri="{FF2B5EF4-FFF2-40B4-BE49-F238E27FC236}">
              <a16:creationId xmlns:a16="http://schemas.microsoft.com/office/drawing/2014/main" id="{BE00FC86-A571-41F1-9721-A094DF395A6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90" name="Text Box 1">
          <a:extLst>
            <a:ext uri="{FF2B5EF4-FFF2-40B4-BE49-F238E27FC236}">
              <a16:creationId xmlns:a16="http://schemas.microsoft.com/office/drawing/2014/main" id="{A12CAE41-F7BF-4D33-9D3F-401D844ABA5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91" name="Text Box 1">
          <a:extLst>
            <a:ext uri="{FF2B5EF4-FFF2-40B4-BE49-F238E27FC236}">
              <a16:creationId xmlns:a16="http://schemas.microsoft.com/office/drawing/2014/main" id="{C2861ED7-0D72-4661-A8A2-7E2042BBB97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92" name="Text Box 1">
          <a:extLst>
            <a:ext uri="{FF2B5EF4-FFF2-40B4-BE49-F238E27FC236}">
              <a16:creationId xmlns:a16="http://schemas.microsoft.com/office/drawing/2014/main" id="{F288A324-605F-457B-89E9-4476B17090F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593" name="Text Box 1">
          <a:extLst>
            <a:ext uri="{FF2B5EF4-FFF2-40B4-BE49-F238E27FC236}">
              <a16:creationId xmlns:a16="http://schemas.microsoft.com/office/drawing/2014/main" id="{BE62C59B-1DFA-48DD-9479-189DD030EDB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94" name="Text Box 1">
          <a:extLst>
            <a:ext uri="{FF2B5EF4-FFF2-40B4-BE49-F238E27FC236}">
              <a16:creationId xmlns:a16="http://schemas.microsoft.com/office/drawing/2014/main" id="{B1B967A4-16EF-410D-9102-BFADDA06A11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95" name="Text Box 1">
          <a:extLst>
            <a:ext uri="{FF2B5EF4-FFF2-40B4-BE49-F238E27FC236}">
              <a16:creationId xmlns:a16="http://schemas.microsoft.com/office/drawing/2014/main" id="{766D7D46-0137-4B69-B9CF-F95BD6212BA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96" name="Text Box 1">
          <a:extLst>
            <a:ext uri="{FF2B5EF4-FFF2-40B4-BE49-F238E27FC236}">
              <a16:creationId xmlns:a16="http://schemas.microsoft.com/office/drawing/2014/main" id="{598D12C4-023A-430E-9C01-AEB58C35CA8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97" name="Text Box 1">
          <a:extLst>
            <a:ext uri="{FF2B5EF4-FFF2-40B4-BE49-F238E27FC236}">
              <a16:creationId xmlns:a16="http://schemas.microsoft.com/office/drawing/2014/main" id="{E6E4ADA5-A9B6-49AF-9AD2-1BE1B1D614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598" name="Text Box 1">
          <a:extLst>
            <a:ext uri="{FF2B5EF4-FFF2-40B4-BE49-F238E27FC236}">
              <a16:creationId xmlns:a16="http://schemas.microsoft.com/office/drawing/2014/main" id="{96D36C54-D464-4E46-B196-36542FB6731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599" name="Text Box 1">
          <a:extLst>
            <a:ext uri="{FF2B5EF4-FFF2-40B4-BE49-F238E27FC236}">
              <a16:creationId xmlns:a16="http://schemas.microsoft.com/office/drawing/2014/main" id="{ECAEDD9E-A303-42FD-98F2-A9E728532BF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00" name="Text Box 1">
          <a:extLst>
            <a:ext uri="{FF2B5EF4-FFF2-40B4-BE49-F238E27FC236}">
              <a16:creationId xmlns:a16="http://schemas.microsoft.com/office/drawing/2014/main" id="{6CE7C12C-60DB-4559-9ADA-786F5FFCBD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01" name="Text Box 1">
          <a:extLst>
            <a:ext uri="{FF2B5EF4-FFF2-40B4-BE49-F238E27FC236}">
              <a16:creationId xmlns:a16="http://schemas.microsoft.com/office/drawing/2014/main" id="{161C0202-9E8C-4075-A99B-A546789DBC2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02" name="Text Box 1">
          <a:extLst>
            <a:ext uri="{FF2B5EF4-FFF2-40B4-BE49-F238E27FC236}">
              <a16:creationId xmlns:a16="http://schemas.microsoft.com/office/drawing/2014/main" id="{D92F48E8-B605-4465-9744-0CB07AA4442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03" name="Text Box 1">
          <a:extLst>
            <a:ext uri="{FF2B5EF4-FFF2-40B4-BE49-F238E27FC236}">
              <a16:creationId xmlns:a16="http://schemas.microsoft.com/office/drawing/2014/main" id="{EA8DBD17-5E9E-469F-A0A1-6BFF5803C5B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04" name="Text Box 1">
          <a:extLst>
            <a:ext uri="{FF2B5EF4-FFF2-40B4-BE49-F238E27FC236}">
              <a16:creationId xmlns:a16="http://schemas.microsoft.com/office/drawing/2014/main" id="{E325D7BA-F8C9-4A0F-A6AA-F591FE09592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05" name="Text Box 1">
          <a:extLst>
            <a:ext uri="{FF2B5EF4-FFF2-40B4-BE49-F238E27FC236}">
              <a16:creationId xmlns:a16="http://schemas.microsoft.com/office/drawing/2014/main" id="{86C20A3F-2CEB-4EFF-BBC7-20BF5E48735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06" name="Text Box 1">
          <a:extLst>
            <a:ext uri="{FF2B5EF4-FFF2-40B4-BE49-F238E27FC236}">
              <a16:creationId xmlns:a16="http://schemas.microsoft.com/office/drawing/2014/main" id="{B11D034B-1A64-4B8E-9513-A60E55DD0A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07" name="Text Box 1">
          <a:extLst>
            <a:ext uri="{FF2B5EF4-FFF2-40B4-BE49-F238E27FC236}">
              <a16:creationId xmlns:a16="http://schemas.microsoft.com/office/drawing/2014/main" id="{7C340AB0-0A47-4371-98F0-62667E908F0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08" name="Text Box 1">
          <a:extLst>
            <a:ext uri="{FF2B5EF4-FFF2-40B4-BE49-F238E27FC236}">
              <a16:creationId xmlns:a16="http://schemas.microsoft.com/office/drawing/2014/main" id="{FEB06DBA-8D5A-4AA7-9BCF-1551CE09B7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09" name="Text Box 1">
          <a:extLst>
            <a:ext uri="{FF2B5EF4-FFF2-40B4-BE49-F238E27FC236}">
              <a16:creationId xmlns:a16="http://schemas.microsoft.com/office/drawing/2014/main" id="{8F01B706-8B93-4F80-83D9-59A258A8279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10" name="Text Box 1">
          <a:extLst>
            <a:ext uri="{FF2B5EF4-FFF2-40B4-BE49-F238E27FC236}">
              <a16:creationId xmlns:a16="http://schemas.microsoft.com/office/drawing/2014/main" id="{382ACAA4-B5C7-43D3-BB0F-29F6B478EF9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11" name="Text Box 1">
          <a:extLst>
            <a:ext uri="{FF2B5EF4-FFF2-40B4-BE49-F238E27FC236}">
              <a16:creationId xmlns:a16="http://schemas.microsoft.com/office/drawing/2014/main" id="{86E0184F-CC8B-4A7F-9C94-DE31F8E9464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12" name="Text Box 1">
          <a:extLst>
            <a:ext uri="{FF2B5EF4-FFF2-40B4-BE49-F238E27FC236}">
              <a16:creationId xmlns:a16="http://schemas.microsoft.com/office/drawing/2014/main" id="{60204ADF-D145-4037-BBC2-B9682652765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13" name="Text Box 1">
          <a:extLst>
            <a:ext uri="{FF2B5EF4-FFF2-40B4-BE49-F238E27FC236}">
              <a16:creationId xmlns:a16="http://schemas.microsoft.com/office/drawing/2014/main" id="{FF7A98A4-21BF-4830-A646-4E73320811F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14" name="Text Box 1">
          <a:extLst>
            <a:ext uri="{FF2B5EF4-FFF2-40B4-BE49-F238E27FC236}">
              <a16:creationId xmlns:a16="http://schemas.microsoft.com/office/drawing/2014/main" id="{1BC6EF01-C0EC-4DBC-A84B-FF2BA0B8D53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15" name="Text Box 1">
          <a:extLst>
            <a:ext uri="{FF2B5EF4-FFF2-40B4-BE49-F238E27FC236}">
              <a16:creationId xmlns:a16="http://schemas.microsoft.com/office/drawing/2014/main" id="{95113B13-723D-415C-8825-003EE1747BA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16" name="Text Box 1">
          <a:extLst>
            <a:ext uri="{FF2B5EF4-FFF2-40B4-BE49-F238E27FC236}">
              <a16:creationId xmlns:a16="http://schemas.microsoft.com/office/drawing/2014/main" id="{C1E79966-095D-401E-8E76-8C49B902E6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17" name="Text Box 1">
          <a:extLst>
            <a:ext uri="{FF2B5EF4-FFF2-40B4-BE49-F238E27FC236}">
              <a16:creationId xmlns:a16="http://schemas.microsoft.com/office/drawing/2014/main" id="{C9E471AE-E6E8-4C60-88B8-3EC504A3B29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18" name="Text Box 1">
          <a:extLst>
            <a:ext uri="{FF2B5EF4-FFF2-40B4-BE49-F238E27FC236}">
              <a16:creationId xmlns:a16="http://schemas.microsoft.com/office/drawing/2014/main" id="{A2A0287F-BE7C-4A5C-B4F6-F2F5CBB2A2C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19" name="Text Box 1">
          <a:extLst>
            <a:ext uri="{FF2B5EF4-FFF2-40B4-BE49-F238E27FC236}">
              <a16:creationId xmlns:a16="http://schemas.microsoft.com/office/drawing/2014/main" id="{7D3C4344-B4A6-4FE1-950D-BAFC794DF86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20" name="Text Box 1">
          <a:extLst>
            <a:ext uri="{FF2B5EF4-FFF2-40B4-BE49-F238E27FC236}">
              <a16:creationId xmlns:a16="http://schemas.microsoft.com/office/drawing/2014/main" id="{EBE89923-42AD-442D-ADBA-455F54F1196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21" name="Text Box 1">
          <a:extLst>
            <a:ext uri="{FF2B5EF4-FFF2-40B4-BE49-F238E27FC236}">
              <a16:creationId xmlns:a16="http://schemas.microsoft.com/office/drawing/2014/main" id="{8C70AE1C-F148-420A-AFAA-982CFB4858F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22" name="Text Box 1">
          <a:extLst>
            <a:ext uri="{FF2B5EF4-FFF2-40B4-BE49-F238E27FC236}">
              <a16:creationId xmlns:a16="http://schemas.microsoft.com/office/drawing/2014/main" id="{23D71FE4-269B-41BC-8F25-057283F8B5A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23" name="Text Box 1">
          <a:extLst>
            <a:ext uri="{FF2B5EF4-FFF2-40B4-BE49-F238E27FC236}">
              <a16:creationId xmlns:a16="http://schemas.microsoft.com/office/drawing/2014/main" id="{AF0A8B9A-54D6-47A1-99C5-7529F8286B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24" name="Text Box 1">
          <a:extLst>
            <a:ext uri="{FF2B5EF4-FFF2-40B4-BE49-F238E27FC236}">
              <a16:creationId xmlns:a16="http://schemas.microsoft.com/office/drawing/2014/main" id="{8AA68C29-C417-4597-A5F7-26F2880D56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25" name="Text Box 1">
          <a:extLst>
            <a:ext uri="{FF2B5EF4-FFF2-40B4-BE49-F238E27FC236}">
              <a16:creationId xmlns:a16="http://schemas.microsoft.com/office/drawing/2014/main" id="{183A80E4-5558-4433-99FE-64CC4FAE35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26" name="Text Box 1">
          <a:extLst>
            <a:ext uri="{FF2B5EF4-FFF2-40B4-BE49-F238E27FC236}">
              <a16:creationId xmlns:a16="http://schemas.microsoft.com/office/drawing/2014/main" id="{5206AFDC-5148-4FFC-85F8-CA4C89F4DE6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27" name="Text Box 1">
          <a:extLst>
            <a:ext uri="{FF2B5EF4-FFF2-40B4-BE49-F238E27FC236}">
              <a16:creationId xmlns:a16="http://schemas.microsoft.com/office/drawing/2014/main" id="{99DBC46B-E791-41C7-9426-E610038EEFC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28" name="Text Box 1">
          <a:extLst>
            <a:ext uri="{FF2B5EF4-FFF2-40B4-BE49-F238E27FC236}">
              <a16:creationId xmlns:a16="http://schemas.microsoft.com/office/drawing/2014/main" id="{7B2EB71E-4AC0-4EB1-BD0D-63CFC4E6317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29" name="Text Box 1">
          <a:extLst>
            <a:ext uri="{FF2B5EF4-FFF2-40B4-BE49-F238E27FC236}">
              <a16:creationId xmlns:a16="http://schemas.microsoft.com/office/drawing/2014/main" id="{3B92B124-F7E0-4205-9FD6-FFDE115C883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30" name="Text Box 1">
          <a:extLst>
            <a:ext uri="{FF2B5EF4-FFF2-40B4-BE49-F238E27FC236}">
              <a16:creationId xmlns:a16="http://schemas.microsoft.com/office/drawing/2014/main" id="{777B9A60-50C2-414E-953D-04D5B740991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31" name="Text Box 1">
          <a:extLst>
            <a:ext uri="{FF2B5EF4-FFF2-40B4-BE49-F238E27FC236}">
              <a16:creationId xmlns:a16="http://schemas.microsoft.com/office/drawing/2014/main" id="{07582550-EAB2-44F9-A2B9-60BC4D8FCC0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32" name="Text Box 1">
          <a:extLst>
            <a:ext uri="{FF2B5EF4-FFF2-40B4-BE49-F238E27FC236}">
              <a16:creationId xmlns:a16="http://schemas.microsoft.com/office/drawing/2014/main" id="{FF212F5B-BBCD-4D38-BD8B-91A333D7C02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33" name="Text Box 1">
          <a:extLst>
            <a:ext uri="{FF2B5EF4-FFF2-40B4-BE49-F238E27FC236}">
              <a16:creationId xmlns:a16="http://schemas.microsoft.com/office/drawing/2014/main" id="{D11F2684-CF88-4FE8-9CBE-327223B04B5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34" name="Text Box 1">
          <a:extLst>
            <a:ext uri="{FF2B5EF4-FFF2-40B4-BE49-F238E27FC236}">
              <a16:creationId xmlns:a16="http://schemas.microsoft.com/office/drawing/2014/main" id="{A18A5A23-0D3D-4BF8-B040-89EBED34E05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35" name="Text Box 1">
          <a:extLst>
            <a:ext uri="{FF2B5EF4-FFF2-40B4-BE49-F238E27FC236}">
              <a16:creationId xmlns:a16="http://schemas.microsoft.com/office/drawing/2014/main" id="{69F1F2D5-E64E-4F66-A0E0-92932516029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36" name="Text Box 1">
          <a:extLst>
            <a:ext uri="{FF2B5EF4-FFF2-40B4-BE49-F238E27FC236}">
              <a16:creationId xmlns:a16="http://schemas.microsoft.com/office/drawing/2014/main" id="{E4E15F1F-5E4A-4935-AEF9-5EC2D89AAA7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37" name="Text Box 1">
          <a:extLst>
            <a:ext uri="{FF2B5EF4-FFF2-40B4-BE49-F238E27FC236}">
              <a16:creationId xmlns:a16="http://schemas.microsoft.com/office/drawing/2014/main" id="{21EEE353-4A23-4543-BD12-FB6027630AD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38" name="Text Box 1">
          <a:extLst>
            <a:ext uri="{FF2B5EF4-FFF2-40B4-BE49-F238E27FC236}">
              <a16:creationId xmlns:a16="http://schemas.microsoft.com/office/drawing/2014/main" id="{1108033C-BBEA-42E2-A6AB-82EA402D8E2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39" name="Text Box 1">
          <a:extLst>
            <a:ext uri="{FF2B5EF4-FFF2-40B4-BE49-F238E27FC236}">
              <a16:creationId xmlns:a16="http://schemas.microsoft.com/office/drawing/2014/main" id="{6864FB59-563E-4B1D-976A-B6C1AF7F74C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0" name="Text Box 1">
          <a:extLst>
            <a:ext uri="{FF2B5EF4-FFF2-40B4-BE49-F238E27FC236}">
              <a16:creationId xmlns:a16="http://schemas.microsoft.com/office/drawing/2014/main" id="{539509B9-0547-4657-96E2-14D1AFB7923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1" name="Text Box 1">
          <a:extLst>
            <a:ext uri="{FF2B5EF4-FFF2-40B4-BE49-F238E27FC236}">
              <a16:creationId xmlns:a16="http://schemas.microsoft.com/office/drawing/2014/main" id="{33B7BF02-43D7-4F2A-8FAB-BBB64C54CB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42" name="Text Box 1">
          <a:extLst>
            <a:ext uri="{FF2B5EF4-FFF2-40B4-BE49-F238E27FC236}">
              <a16:creationId xmlns:a16="http://schemas.microsoft.com/office/drawing/2014/main" id="{E2C69978-4EA3-44E5-A442-AD981FF4997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43" name="Text Box 1">
          <a:extLst>
            <a:ext uri="{FF2B5EF4-FFF2-40B4-BE49-F238E27FC236}">
              <a16:creationId xmlns:a16="http://schemas.microsoft.com/office/drawing/2014/main" id="{0D0025F1-68E6-45E6-A3C6-AF405E2B59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44" name="Text Box 1">
          <a:extLst>
            <a:ext uri="{FF2B5EF4-FFF2-40B4-BE49-F238E27FC236}">
              <a16:creationId xmlns:a16="http://schemas.microsoft.com/office/drawing/2014/main" id="{6A9FD53B-5C94-4A07-AAA6-5B8BB93778D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45" name="Text Box 1">
          <a:extLst>
            <a:ext uri="{FF2B5EF4-FFF2-40B4-BE49-F238E27FC236}">
              <a16:creationId xmlns:a16="http://schemas.microsoft.com/office/drawing/2014/main" id="{91EA33A5-6EB2-4EF2-AC21-62B2DE66563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6" name="Text Box 1">
          <a:extLst>
            <a:ext uri="{FF2B5EF4-FFF2-40B4-BE49-F238E27FC236}">
              <a16:creationId xmlns:a16="http://schemas.microsoft.com/office/drawing/2014/main" id="{D2989C96-7461-4FD9-8B59-6AA240F2087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7" name="Text Box 1">
          <a:extLst>
            <a:ext uri="{FF2B5EF4-FFF2-40B4-BE49-F238E27FC236}">
              <a16:creationId xmlns:a16="http://schemas.microsoft.com/office/drawing/2014/main" id="{54CA66BC-0EB6-452D-B900-B3FD322E264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8" name="Text Box 1">
          <a:extLst>
            <a:ext uri="{FF2B5EF4-FFF2-40B4-BE49-F238E27FC236}">
              <a16:creationId xmlns:a16="http://schemas.microsoft.com/office/drawing/2014/main" id="{D0CC375E-AC18-4764-A512-A405039D43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49" name="Text Box 1">
          <a:extLst>
            <a:ext uri="{FF2B5EF4-FFF2-40B4-BE49-F238E27FC236}">
              <a16:creationId xmlns:a16="http://schemas.microsoft.com/office/drawing/2014/main" id="{B4222FC9-E3FA-4524-A16A-0D29FEBB3FA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50" name="Text Box 1">
          <a:extLst>
            <a:ext uri="{FF2B5EF4-FFF2-40B4-BE49-F238E27FC236}">
              <a16:creationId xmlns:a16="http://schemas.microsoft.com/office/drawing/2014/main" id="{9FFE822D-ED25-4F72-9D09-345A6743C4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51" name="Text Box 1">
          <a:extLst>
            <a:ext uri="{FF2B5EF4-FFF2-40B4-BE49-F238E27FC236}">
              <a16:creationId xmlns:a16="http://schemas.microsoft.com/office/drawing/2014/main" id="{F8D78EB0-D048-4EB1-A818-211F6478DCF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52" name="Text Box 1">
          <a:extLst>
            <a:ext uri="{FF2B5EF4-FFF2-40B4-BE49-F238E27FC236}">
              <a16:creationId xmlns:a16="http://schemas.microsoft.com/office/drawing/2014/main" id="{F18241BE-2F5D-4735-A676-91A98558F2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53" name="Text Box 1">
          <a:extLst>
            <a:ext uri="{FF2B5EF4-FFF2-40B4-BE49-F238E27FC236}">
              <a16:creationId xmlns:a16="http://schemas.microsoft.com/office/drawing/2014/main" id="{275FD277-05EE-4B0B-BA5E-82768D11F3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54" name="Text Box 1">
          <a:extLst>
            <a:ext uri="{FF2B5EF4-FFF2-40B4-BE49-F238E27FC236}">
              <a16:creationId xmlns:a16="http://schemas.microsoft.com/office/drawing/2014/main" id="{42584CE8-B3F4-48BF-9463-10B9F871B40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55" name="Text Box 1">
          <a:extLst>
            <a:ext uri="{FF2B5EF4-FFF2-40B4-BE49-F238E27FC236}">
              <a16:creationId xmlns:a16="http://schemas.microsoft.com/office/drawing/2014/main" id="{C52036BC-E706-45AC-859F-5F79E316C6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56" name="Text Box 1">
          <a:extLst>
            <a:ext uri="{FF2B5EF4-FFF2-40B4-BE49-F238E27FC236}">
              <a16:creationId xmlns:a16="http://schemas.microsoft.com/office/drawing/2014/main" id="{557B0830-F5F8-42E1-8F2D-267A8800AA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657" name="Text Box 1">
          <a:extLst>
            <a:ext uri="{FF2B5EF4-FFF2-40B4-BE49-F238E27FC236}">
              <a16:creationId xmlns:a16="http://schemas.microsoft.com/office/drawing/2014/main" id="{8248BBAE-7E72-4CE3-A8DE-9B149018B24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58" name="Text Box 1">
          <a:extLst>
            <a:ext uri="{FF2B5EF4-FFF2-40B4-BE49-F238E27FC236}">
              <a16:creationId xmlns:a16="http://schemas.microsoft.com/office/drawing/2014/main" id="{705030D1-01FF-47BD-BC0D-AE5798C35DE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59" name="Text Box 1">
          <a:extLst>
            <a:ext uri="{FF2B5EF4-FFF2-40B4-BE49-F238E27FC236}">
              <a16:creationId xmlns:a16="http://schemas.microsoft.com/office/drawing/2014/main" id="{DA61CB8B-0C46-415A-8C5B-4F846FAC4CB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60" name="Text Box 1">
          <a:extLst>
            <a:ext uri="{FF2B5EF4-FFF2-40B4-BE49-F238E27FC236}">
              <a16:creationId xmlns:a16="http://schemas.microsoft.com/office/drawing/2014/main" id="{61F181D5-6495-4A30-A67B-6B555DAC68E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61" name="Text Box 1">
          <a:extLst>
            <a:ext uri="{FF2B5EF4-FFF2-40B4-BE49-F238E27FC236}">
              <a16:creationId xmlns:a16="http://schemas.microsoft.com/office/drawing/2014/main" id="{0C229B21-2DF3-4800-9551-5B704E5721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62" name="Text Box 1">
          <a:extLst>
            <a:ext uri="{FF2B5EF4-FFF2-40B4-BE49-F238E27FC236}">
              <a16:creationId xmlns:a16="http://schemas.microsoft.com/office/drawing/2014/main" id="{C9517D00-E015-45DB-A1D9-CE5C905EAAE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63" name="Text Box 1">
          <a:extLst>
            <a:ext uri="{FF2B5EF4-FFF2-40B4-BE49-F238E27FC236}">
              <a16:creationId xmlns:a16="http://schemas.microsoft.com/office/drawing/2014/main" id="{0F988F37-A3C5-4E25-96B0-4472B711918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64" name="Text Box 1">
          <a:extLst>
            <a:ext uri="{FF2B5EF4-FFF2-40B4-BE49-F238E27FC236}">
              <a16:creationId xmlns:a16="http://schemas.microsoft.com/office/drawing/2014/main" id="{9651959F-74A8-4F25-901E-4AA2C20F916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65" name="Text Box 1">
          <a:extLst>
            <a:ext uri="{FF2B5EF4-FFF2-40B4-BE49-F238E27FC236}">
              <a16:creationId xmlns:a16="http://schemas.microsoft.com/office/drawing/2014/main" id="{E568A0C7-B6B8-4F1B-B021-F406C90CD4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66" name="Text Box 1">
          <a:extLst>
            <a:ext uri="{FF2B5EF4-FFF2-40B4-BE49-F238E27FC236}">
              <a16:creationId xmlns:a16="http://schemas.microsoft.com/office/drawing/2014/main" id="{F751D0AA-4E7A-4357-8F02-F94B04DC779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67" name="Text Box 1">
          <a:extLst>
            <a:ext uri="{FF2B5EF4-FFF2-40B4-BE49-F238E27FC236}">
              <a16:creationId xmlns:a16="http://schemas.microsoft.com/office/drawing/2014/main" id="{8D62334C-0292-4BF4-A885-41BAA5C6052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68" name="Text Box 1">
          <a:extLst>
            <a:ext uri="{FF2B5EF4-FFF2-40B4-BE49-F238E27FC236}">
              <a16:creationId xmlns:a16="http://schemas.microsoft.com/office/drawing/2014/main" id="{F6256612-7C85-48D2-A238-BC83118CE4B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69" name="Text Box 1">
          <a:extLst>
            <a:ext uri="{FF2B5EF4-FFF2-40B4-BE49-F238E27FC236}">
              <a16:creationId xmlns:a16="http://schemas.microsoft.com/office/drawing/2014/main" id="{85933E17-8084-4C1B-9457-A3560BB6E84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0" name="Text Box 1">
          <a:extLst>
            <a:ext uri="{FF2B5EF4-FFF2-40B4-BE49-F238E27FC236}">
              <a16:creationId xmlns:a16="http://schemas.microsoft.com/office/drawing/2014/main" id="{B468BC77-7605-4D9A-82CF-B7A3D38165B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1" name="Text Box 1">
          <a:extLst>
            <a:ext uri="{FF2B5EF4-FFF2-40B4-BE49-F238E27FC236}">
              <a16:creationId xmlns:a16="http://schemas.microsoft.com/office/drawing/2014/main" id="{AF6EE5E5-12D7-421F-A21F-895D37CE748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2" name="Text Box 1">
          <a:extLst>
            <a:ext uri="{FF2B5EF4-FFF2-40B4-BE49-F238E27FC236}">
              <a16:creationId xmlns:a16="http://schemas.microsoft.com/office/drawing/2014/main" id="{B842B81A-AEED-4D54-AC06-801B8AA4B23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3" name="Text Box 1">
          <a:extLst>
            <a:ext uri="{FF2B5EF4-FFF2-40B4-BE49-F238E27FC236}">
              <a16:creationId xmlns:a16="http://schemas.microsoft.com/office/drawing/2014/main" id="{9A4FD1A4-2598-40D6-A64C-828A2CD04D9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74" name="Text Box 1">
          <a:extLst>
            <a:ext uri="{FF2B5EF4-FFF2-40B4-BE49-F238E27FC236}">
              <a16:creationId xmlns:a16="http://schemas.microsoft.com/office/drawing/2014/main" id="{A8A5319A-ED35-4D5D-BE3E-5963DE1C4CE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75" name="Text Box 1">
          <a:extLst>
            <a:ext uri="{FF2B5EF4-FFF2-40B4-BE49-F238E27FC236}">
              <a16:creationId xmlns:a16="http://schemas.microsoft.com/office/drawing/2014/main" id="{B05D451D-EAC5-49E5-A056-4D019C44B49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76" name="Text Box 1">
          <a:extLst>
            <a:ext uri="{FF2B5EF4-FFF2-40B4-BE49-F238E27FC236}">
              <a16:creationId xmlns:a16="http://schemas.microsoft.com/office/drawing/2014/main" id="{4349402A-7004-47CD-B631-371AD6AEA7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77" name="Text Box 1">
          <a:extLst>
            <a:ext uri="{FF2B5EF4-FFF2-40B4-BE49-F238E27FC236}">
              <a16:creationId xmlns:a16="http://schemas.microsoft.com/office/drawing/2014/main" id="{12BBBFDA-B852-42EE-BB94-70DEBC5C970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8" name="Text Box 1">
          <a:extLst>
            <a:ext uri="{FF2B5EF4-FFF2-40B4-BE49-F238E27FC236}">
              <a16:creationId xmlns:a16="http://schemas.microsoft.com/office/drawing/2014/main" id="{79CA919A-750A-4447-955F-0E7E503C8AB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79" name="Text Box 1">
          <a:extLst>
            <a:ext uri="{FF2B5EF4-FFF2-40B4-BE49-F238E27FC236}">
              <a16:creationId xmlns:a16="http://schemas.microsoft.com/office/drawing/2014/main" id="{C50B7A11-F622-4BDA-B642-88B4436A597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80" name="Text Box 1">
          <a:extLst>
            <a:ext uri="{FF2B5EF4-FFF2-40B4-BE49-F238E27FC236}">
              <a16:creationId xmlns:a16="http://schemas.microsoft.com/office/drawing/2014/main" id="{7C791A6F-BCC9-43C7-9A38-8A34C642FE4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681" name="Text Box 1">
          <a:extLst>
            <a:ext uri="{FF2B5EF4-FFF2-40B4-BE49-F238E27FC236}">
              <a16:creationId xmlns:a16="http://schemas.microsoft.com/office/drawing/2014/main" id="{08BFD48A-D4E8-49FB-B017-BBCD8385EF7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2" name="Text Box 1">
          <a:extLst>
            <a:ext uri="{FF2B5EF4-FFF2-40B4-BE49-F238E27FC236}">
              <a16:creationId xmlns:a16="http://schemas.microsoft.com/office/drawing/2014/main" id="{A718A1F7-8A5B-4F3E-BE2F-4AD433DF80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3" name="Text Box 1">
          <a:extLst>
            <a:ext uri="{FF2B5EF4-FFF2-40B4-BE49-F238E27FC236}">
              <a16:creationId xmlns:a16="http://schemas.microsoft.com/office/drawing/2014/main" id="{48BF5990-1722-4EE1-8909-056A9C433A6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4" name="Text Box 1">
          <a:extLst>
            <a:ext uri="{FF2B5EF4-FFF2-40B4-BE49-F238E27FC236}">
              <a16:creationId xmlns:a16="http://schemas.microsoft.com/office/drawing/2014/main" id="{DA8B4DA4-621B-4BA4-907D-244E4306EA3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5" name="Text Box 1">
          <a:extLst>
            <a:ext uri="{FF2B5EF4-FFF2-40B4-BE49-F238E27FC236}">
              <a16:creationId xmlns:a16="http://schemas.microsoft.com/office/drawing/2014/main" id="{B2FB81D6-E816-4490-AC31-7C70BB2D925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6" name="Text Box 1">
          <a:extLst>
            <a:ext uri="{FF2B5EF4-FFF2-40B4-BE49-F238E27FC236}">
              <a16:creationId xmlns:a16="http://schemas.microsoft.com/office/drawing/2014/main" id="{5CFA41AA-7BA3-4CA1-B1AB-43FF9D6550C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7" name="Text Box 1">
          <a:extLst>
            <a:ext uri="{FF2B5EF4-FFF2-40B4-BE49-F238E27FC236}">
              <a16:creationId xmlns:a16="http://schemas.microsoft.com/office/drawing/2014/main" id="{16B28D09-695B-451C-ADF6-8B1BE329768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8" name="Text Box 1">
          <a:extLst>
            <a:ext uri="{FF2B5EF4-FFF2-40B4-BE49-F238E27FC236}">
              <a16:creationId xmlns:a16="http://schemas.microsoft.com/office/drawing/2014/main" id="{89519412-11D4-4E27-AA2E-114C26174E3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89" name="Text Box 1">
          <a:extLst>
            <a:ext uri="{FF2B5EF4-FFF2-40B4-BE49-F238E27FC236}">
              <a16:creationId xmlns:a16="http://schemas.microsoft.com/office/drawing/2014/main" id="{60C5573A-695F-4B2A-86CF-5E14A347348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0" name="Text Box 1">
          <a:extLst>
            <a:ext uri="{FF2B5EF4-FFF2-40B4-BE49-F238E27FC236}">
              <a16:creationId xmlns:a16="http://schemas.microsoft.com/office/drawing/2014/main" id="{5BF3BDB5-4C93-4DF5-AB3F-0FC1C3488D4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1" name="Text Box 1">
          <a:extLst>
            <a:ext uri="{FF2B5EF4-FFF2-40B4-BE49-F238E27FC236}">
              <a16:creationId xmlns:a16="http://schemas.microsoft.com/office/drawing/2014/main" id="{24DCB982-00E3-4DBC-86F7-FF8527F725A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2" name="Text Box 1">
          <a:extLst>
            <a:ext uri="{FF2B5EF4-FFF2-40B4-BE49-F238E27FC236}">
              <a16:creationId xmlns:a16="http://schemas.microsoft.com/office/drawing/2014/main" id="{6726EE5C-4F55-4D72-AFCE-DAB4D65790D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3" name="Text Box 1">
          <a:extLst>
            <a:ext uri="{FF2B5EF4-FFF2-40B4-BE49-F238E27FC236}">
              <a16:creationId xmlns:a16="http://schemas.microsoft.com/office/drawing/2014/main" id="{A84F3915-FD0A-4422-B8F8-4A981CD7D73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4" name="Text Box 1">
          <a:extLst>
            <a:ext uri="{FF2B5EF4-FFF2-40B4-BE49-F238E27FC236}">
              <a16:creationId xmlns:a16="http://schemas.microsoft.com/office/drawing/2014/main" id="{288BE081-0E89-4E1E-B47B-DE34EF6ACF2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5" name="Text Box 1">
          <a:extLst>
            <a:ext uri="{FF2B5EF4-FFF2-40B4-BE49-F238E27FC236}">
              <a16:creationId xmlns:a16="http://schemas.microsoft.com/office/drawing/2014/main" id="{C1E68D84-1DC6-45B2-BAC3-8135E6CFFEB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6" name="Text Box 1">
          <a:extLst>
            <a:ext uri="{FF2B5EF4-FFF2-40B4-BE49-F238E27FC236}">
              <a16:creationId xmlns:a16="http://schemas.microsoft.com/office/drawing/2014/main" id="{78AB00A2-D321-4AB9-BF4E-DC227E39FAB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697" name="Text Box 1">
          <a:extLst>
            <a:ext uri="{FF2B5EF4-FFF2-40B4-BE49-F238E27FC236}">
              <a16:creationId xmlns:a16="http://schemas.microsoft.com/office/drawing/2014/main" id="{3D0E1C95-D7AA-4B4C-B9A3-663EAE8680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698" name="Text Box 1">
          <a:extLst>
            <a:ext uri="{FF2B5EF4-FFF2-40B4-BE49-F238E27FC236}">
              <a16:creationId xmlns:a16="http://schemas.microsoft.com/office/drawing/2014/main" id="{2846EF15-6B51-4100-8095-35190D93FFC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699" name="Text Box 1">
          <a:extLst>
            <a:ext uri="{FF2B5EF4-FFF2-40B4-BE49-F238E27FC236}">
              <a16:creationId xmlns:a16="http://schemas.microsoft.com/office/drawing/2014/main" id="{7C45498C-2A01-4B7C-B55D-5744891E621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00" name="Text Box 1">
          <a:extLst>
            <a:ext uri="{FF2B5EF4-FFF2-40B4-BE49-F238E27FC236}">
              <a16:creationId xmlns:a16="http://schemas.microsoft.com/office/drawing/2014/main" id="{CAAAC7D7-0F45-4CC9-8AE5-69CA5EFCF75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01" name="Text Box 1">
          <a:extLst>
            <a:ext uri="{FF2B5EF4-FFF2-40B4-BE49-F238E27FC236}">
              <a16:creationId xmlns:a16="http://schemas.microsoft.com/office/drawing/2014/main" id="{0614A99C-FE7A-4449-8133-F1C7AA83241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02" name="Text Box 1">
          <a:extLst>
            <a:ext uri="{FF2B5EF4-FFF2-40B4-BE49-F238E27FC236}">
              <a16:creationId xmlns:a16="http://schemas.microsoft.com/office/drawing/2014/main" id="{029724D1-0DD7-419D-AAC0-C60E1631C4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03" name="Text Box 1">
          <a:extLst>
            <a:ext uri="{FF2B5EF4-FFF2-40B4-BE49-F238E27FC236}">
              <a16:creationId xmlns:a16="http://schemas.microsoft.com/office/drawing/2014/main" id="{D00A3155-BFC4-43AF-BFBA-7E3682A9291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04" name="Text Box 1">
          <a:extLst>
            <a:ext uri="{FF2B5EF4-FFF2-40B4-BE49-F238E27FC236}">
              <a16:creationId xmlns:a16="http://schemas.microsoft.com/office/drawing/2014/main" id="{89063EFB-8C25-4698-804A-602EE3B4198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05" name="Text Box 1">
          <a:extLst>
            <a:ext uri="{FF2B5EF4-FFF2-40B4-BE49-F238E27FC236}">
              <a16:creationId xmlns:a16="http://schemas.microsoft.com/office/drawing/2014/main" id="{88BFBF62-C646-48A4-8971-09D308A23FF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06" name="Text Box 1">
          <a:extLst>
            <a:ext uri="{FF2B5EF4-FFF2-40B4-BE49-F238E27FC236}">
              <a16:creationId xmlns:a16="http://schemas.microsoft.com/office/drawing/2014/main" id="{431AC805-84A3-4CF8-8BD4-E576F6833C5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07" name="Text Box 1">
          <a:extLst>
            <a:ext uri="{FF2B5EF4-FFF2-40B4-BE49-F238E27FC236}">
              <a16:creationId xmlns:a16="http://schemas.microsoft.com/office/drawing/2014/main" id="{EAC0E6E3-EC29-4A9E-87DC-A5CBACAC47C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08" name="Text Box 1">
          <a:extLst>
            <a:ext uri="{FF2B5EF4-FFF2-40B4-BE49-F238E27FC236}">
              <a16:creationId xmlns:a16="http://schemas.microsoft.com/office/drawing/2014/main" id="{0C4E3AD4-BE83-4005-ACE0-6266A0641BE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09" name="Text Box 1">
          <a:extLst>
            <a:ext uri="{FF2B5EF4-FFF2-40B4-BE49-F238E27FC236}">
              <a16:creationId xmlns:a16="http://schemas.microsoft.com/office/drawing/2014/main" id="{88B772BF-1FC0-4EE1-AF22-806CC771ADA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0" name="Text Box 1">
          <a:extLst>
            <a:ext uri="{FF2B5EF4-FFF2-40B4-BE49-F238E27FC236}">
              <a16:creationId xmlns:a16="http://schemas.microsoft.com/office/drawing/2014/main" id="{FC72FDF9-4E7B-4D94-9780-F510CCA14DD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1" name="Text Box 1">
          <a:extLst>
            <a:ext uri="{FF2B5EF4-FFF2-40B4-BE49-F238E27FC236}">
              <a16:creationId xmlns:a16="http://schemas.microsoft.com/office/drawing/2014/main" id="{3B89412D-A9EE-4880-B936-B74EB55931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2" name="Text Box 1">
          <a:extLst>
            <a:ext uri="{FF2B5EF4-FFF2-40B4-BE49-F238E27FC236}">
              <a16:creationId xmlns:a16="http://schemas.microsoft.com/office/drawing/2014/main" id="{A342CD74-B4C1-46DF-8B18-CB8A90C262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3" name="Text Box 1">
          <a:extLst>
            <a:ext uri="{FF2B5EF4-FFF2-40B4-BE49-F238E27FC236}">
              <a16:creationId xmlns:a16="http://schemas.microsoft.com/office/drawing/2014/main" id="{0BA39980-272C-42FA-A5B1-2A038A033F8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14" name="Text Box 1">
          <a:extLst>
            <a:ext uri="{FF2B5EF4-FFF2-40B4-BE49-F238E27FC236}">
              <a16:creationId xmlns:a16="http://schemas.microsoft.com/office/drawing/2014/main" id="{64206F43-B00A-4954-A83B-07CF0FFF77D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15" name="Text Box 1">
          <a:extLst>
            <a:ext uri="{FF2B5EF4-FFF2-40B4-BE49-F238E27FC236}">
              <a16:creationId xmlns:a16="http://schemas.microsoft.com/office/drawing/2014/main" id="{FB88F2A7-5D9F-4B09-A8EA-1AB886409EC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16" name="Text Box 1">
          <a:extLst>
            <a:ext uri="{FF2B5EF4-FFF2-40B4-BE49-F238E27FC236}">
              <a16:creationId xmlns:a16="http://schemas.microsoft.com/office/drawing/2014/main" id="{16D452F3-E3FE-422C-9C01-4452670654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17" name="Text Box 1">
          <a:extLst>
            <a:ext uri="{FF2B5EF4-FFF2-40B4-BE49-F238E27FC236}">
              <a16:creationId xmlns:a16="http://schemas.microsoft.com/office/drawing/2014/main" id="{96777132-DE7D-43F3-B7CA-09A4F6143A7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8" name="Text Box 1">
          <a:extLst>
            <a:ext uri="{FF2B5EF4-FFF2-40B4-BE49-F238E27FC236}">
              <a16:creationId xmlns:a16="http://schemas.microsoft.com/office/drawing/2014/main" id="{7A15DC0C-A073-4B15-BFCD-2AD43187589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19" name="Text Box 1">
          <a:extLst>
            <a:ext uri="{FF2B5EF4-FFF2-40B4-BE49-F238E27FC236}">
              <a16:creationId xmlns:a16="http://schemas.microsoft.com/office/drawing/2014/main" id="{AACDBE2B-EC80-4200-8E77-75B08D14769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0" name="Text Box 1">
          <a:extLst>
            <a:ext uri="{FF2B5EF4-FFF2-40B4-BE49-F238E27FC236}">
              <a16:creationId xmlns:a16="http://schemas.microsoft.com/office/drawing/2014/main" id="{EA880C31-9CF2-4533-B609-A448B1FDCA8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1" name="Text Box 1">
          <a:extLst>
            <a:ext uri="{FF2B5EF4-FFF2-40B4-BE49-F238E27FC236}">
              <a16:creationId xmlns:a16="http://schemas.microsoft.com/office/drawing/2014/main" id="{47EE4697-8B2C-41AD-99C7-2D1E938D184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22" name="Text Box 1">
          <a:extLst>
            <a:ext uri="{FF2B5EF4-FFF2-40B4-BE49-F238E27FC236}">
              <a16:creationId xmlns:a16="http://schemas.microsoft.com/office/drawing/2014/main" id="{AF79A2EA-0A2F-4C42-B54B-444A0C48215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23" name="Text Box 1">
          <a:extLst>
            <a:ext uri="{FF2B5EF4-FFF2-40B4-BE49-F238E27FC236}">
              <a16:creationId xmlns:a16="http://schemas.microsoft.com/office/drawing/2014/main" id="{DFD973FB-E360-4C16-8354-38CA410703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24" name="Text Box 1">
          <a:extLst>
            <a:ext uri="{FF2B5EF4-FFF2-40B4-BE49-F238E27FC236}">
              <a16:creationId xmlns:a16="http://schemas.microsoft.com/office/drawing/2014/main" id="{ED2D7303-D457-4007-9CD3-6F24FD362B3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25" name="Text Box 1">
          <a:extLst>
            <a:ext uri="{FF2B5EF4-FFF2-40B4-BE49-F238E27FC236}">
              <a16:creationId xmlns:a16="http://schemas.microsoft.com/office/drawing/2014/main" id="{C2C36BD0-35F1-4BB2-8885-C994CA264CA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6" name="Text Box 1">
          <a:extLst>
            <a:ext uri="{FF2B5EF4-FFF2-40B4-BE49-F238E27FC236}">
              <a16:creationId xmlns:a16="http://schemas.microsoft.com/office/drawing/2014/main" id="{F56BD73F-0796-41ED-81A2-4B8F5F75110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7" name="Text Box 1">
          <a:extLst>
            <a:ext uri="{FF2B5EF4-FFF2-40B4-BE49-F238E27FC236}">
              <a16:creationId xmlns:a16="http://schemas.microsoft.com/office/drawing/2014/main" id="{C3363D8E-89DF-4CEC-9897-C321C43BA9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8" name="Text Box 1">
          <a:extLst>
            <a:ext uri="{FF2B5EF4-FFF2-40B4-BE49-F238E27FC236}">
              <a16:creationId xmlns:a16="http://schemas.microsoft.com/office/drawing/2014/main" id="{781132B0-EB28-46C7-B79F-FFB9102ACEA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29" name="Text Box 1">
          <a:extLst>
            <a:ext uri="{FF2B5EF4-FFF2-40B4-BE49-F238E27FC236}">
              <a16:creationId xmlns:a16="http://schemas.microsoft.com/office/drawing/2014/main" id="{5F1C8016-2BD5-4477-94EA-EDC61252326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30" name="Text Box 1">
          <a:extLst>
            <a:ext uri="{FF2B5EF4-FFF2-40B4-BE49-F238E27FC236}">
              <a16:creationId xmlns:a16="http://schemas.microsoft.com/office/drawing/2014/main" id="{CE6B8EFB-AF20-4B1D-A2DE-9FFB8A4433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31" name="Text Box 1">
          <a:extLst>
            <a:ext uri="{FF2B5EF4-FFF2-40B4-BE49-F238E27FC236}">
              <a16:creationId xmlns:a16="http://schemas.microsoft.com/office/drawing/2014/main" id="{E1DE69AC-2822-4738-A771-8FF4A770A30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32" name="Text Box 1">
          <a:extLst>
            <a:ext uri="{FF2B5EF4-FFF2-40B4-BE49-F238E27FC236}">
              <a16:creationId xmlns:a16="http://schemas.microsoft.com/office/drawing/2014/main" id="{8D3C8FA2-F53B-468D-80E7-328EC946F9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33" name="Text Box 1">
          <a:extLst>
            <a:ext uri="{FF2B5EF4-FFF2-40B4-BE49-F238E27FC236}">
              <a16:creationId xmlns:a16="http://schemas.microsoft.com/office/drawing/2014/main" id="{9B7E278C-A790-4870-90F8-7AB7C7AAB78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34" name="Text Box 1">
          <a:extLst>
            <a:ext uri="{FF2B5EF4-FFF2-40B4-BE49-F238E27FC236}">
              <a16:creationId xmlns:a16="http://schemas.microsoft.com/office/drawing/2014/main" id="{3BC83D04-D167-4C60-9221-3F84C99F2F7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35" name="Text Box 1">
          <a:extLst>
            <a:ext uri="{FF2B5EF4-FFF2-40B4-BE49-F238E27FC236}">
              <a16:creationId xmlns:a16="http://schemas.microsoft.com/office/drawing/2014/main" id="{C66E01E1-E3F0-4B9C-A9B4-88240707DBF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36" name="Text Box 1">
          <a:extLst>
            <a:ext uri="{FF2B5EF4-FFF2-40B4-BE49-F238E27FC236}">
              <a16:creationId xmlns:a16="http://schemas.microsoft.com/office/drawing/2014/main" id="{22898759-7DE8-4718-B6A3-AF6D78DA730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37" name="Text Box 1">
          <a:extLst>
            <a:ext uri="{FF2B5EF4-FFF2-40B4-BE49-F238E27FC236}">
              <a16:creationId xmlns:a16="http://schemas.microsoft.com/office/drawing/2014/main" id="{FBC95304-39CA-4DF7-B823-20086D9848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38" name="Text Box 1">
          <a:extLst>
            <a:ext uri="{FF2B5EF4-FFF2-40B4-BE49-F238E27FC236}">
              <a16:creationId xmlns:a16="http://schemas.microsoft.com/office/drawing/2014/main" id="{E204330A-41FC-41D8-8D56-F950098824D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39" name="Text Box 1">
          <a:extLst>
            <a:ext uri="{FF2B5EF4-FFF2-40B4-BE49-F238E27FC236}">
              <a16:creationId xmlns:a16="http://schemas.microsoft.com/office/drawing/2014/main" id="{425D0A55-DE93-461B-93B2-3A2D3B8B8EA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40" name="Text Box 1">
          <a:extLst>
            <a:ext uri="{FF2B5EF4-FFF2-40B4-BE49-F238E27FC236}">
              <a16:creationId xmlns:a16="http://schemas.microsoft.com/office/drawing/2014/main" id="{AB5917DC-9837-460D-8397-761FD0A809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41" name="Text Box 1">
          <a:extLst>
            <a:ext uri="{FF2B5EF4-FFF2-40B4-BE49-F238E27FC236}">
              <a16:creationId xmlns:a16="http://schemas.microsoft.com/office/drawing/2014/main" id="{B786092D-B879-4859-9464-3B90181FB3D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742" name="Text Box 1">
          <a:extLst>
            <a:ext uri="{FF2B5EF4-FFF2-40B4-BE49-F238E27FC236}">
              <a16:creationId xmlns:a16="http://schemas.microsoft.com/office/drawing/2014/main" id="{7D340EFD-DA4C-4407-AE7F-56CB9AFE82A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743" name="Text Box 1">
          <a:extLst>
            <a:ext uri="{FF2B5EF4-FFF2-40B4-BE49-F238E27FC236}">
              <a16:creationId xmlns:a16="http://schemas.microsoft.com/office/drawing/2014/main" id="{D4904E54-A27A-4119-9A40-735961146A5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744" name="Text Box 1">
          <a:extLst>
            <a:ext uri="{FF2B5EF4-FFF2-40B4-BE49-F238E27FC236}">
              <a16:creationId xmlns:a16="http://schemas.microsoft.com/office/drawing/2014/main" id="{87FD9000-4679-4D1B-925E-61F2FE31709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745" name="Text Box 1">
          <a:extLst>
            <a:ext uri="{FF2B5EF4-FFF2-40B4-BE49-F238E27FC236}">
              <a16:creationId xmlns:a16="http://schemas.microsoft.com/office/drawing/2014/main" id="{81A04B88-F2D7-4A25-9881-A223EB0128C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46" name="Text Box 1">
          <a:extLst>
            <a:ext uri="{FF2B5EF4-FFF2-40B4-BE49-F238E27FC236}">
              <a16:creationId xmlns:a16="http://schemas.microsoft.com/office/drawing/2014/main" id="{D784DA46-2695-4CA2-9FA3-D334FF60247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47" name="Text Box 1">
          <a:extLst>
            <a:ext uri="{FF2B5EF4-FFF2-40B4-BE49-F238E27FC236}">
              <a16:creationId xmlns:a16="http://schemas.microsoft.com/office/drawing/2014/main" id="{21ADC98B-C47B-4D22-9D00-5F42DE908C6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48" name="Text Box 1">
          <a:extLst>
            <a:ext uri="{FF2B5EF4-FFF2-40B4-BE49-F238E27FC236}">
              <a16:creationId xmlns:a16="http://schemas.microsoft.com/office/drawing/2014/main" id="{79FCB5F8-D3C4-4E87-A4FF-D2454A29690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49" name="Text Box 1">
          <a:extLst>
            <a:ext uri="{FF2B5EF4-FFF2-40B4-BE49-F238E27FC236}">
              <a16:creationId xmlns:a16="http://schemas.microsoft.com/office/drawing/2014/main" id="{BBF1E541-21C6-42C6-8F4E-8639653B603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50" name="Text Box 1">
          <a:extLst>
            <a:ext uri="{FF2B5EF4-FFF2-40B4-BE49-F238E27FC236}">
              <a16:creationId xmlns:a16="http://schemas.microsoft.com/office/drawing/2014/main" id="{703077B1-63B3-4CA4-943C-9E8C04E40AF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51" name="Text Box 1">
          <a:extLst>
            <a:ext uri="{FF2B5EF4-FFF2-40B4-BE49-F238E27FC236}">
              <a16:creationId xmlns:a16="http://schemas.microsoft.com/office/drawing/2014/main" id="{D427D53F-1690-4F03-9F3C-492739B492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52" name="Text Box 1">
          <a:extLst>
            <a:ext uri="{FF2B5EF4-FFF2-40B4-BE49-F238E27FC236}">
              <a16:creationId xmlns:a16="http://schemas.microsoft.com/office/drawing/2014/main" id="{E9CEC9D1-5B6A-453C-8117-1FCF226BAD3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53" name="Text Box 1">
          <a:extLst>
            <a:ext uri="{FF2B5EF4-FFF2-40B4-BE49-F238E27FC236}">
              <a16:creationId xmlns:a16="http://schemas.microsoft.com/office/drawing/2014/main" id="{89B8D5F0-E9F1-4D50-9155-D8634B2643E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54" name="Text Box 1">
          <a:extLst>
            <a:ext uri="{FF2B5EF4-FFF2-40B4-BE49-F238E27FC236}">
              <a16:creationId xmlns:a16="http://schemas.microsoft.com/office/drawing/2014/main" id="{DF8A7868-3003-426D-8FC3-419293D5B9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55" name="Text Box 1">
          <a:extLst>
            <a:ext uri="{FF2B5EF4-FFF2-40B4-BE49-F238E27FC236}">
              <a16:creationId xmlns:a16="http://schemas.microsoft.com/office/drawing/2014/main" id="{C3B2FBE2-0B95-4DF8-89C5-B57BA6D2EB0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56" name="Text Box 1">
          <a:extLst>
            <a:ext uri="{FF2B5EF4-FFF2-40B4-BE49-F238E27FC236}">
              <a16:creationId xmlns:a16="http://schemas.microsoft.com/office/drawing/2014/main" id="{CC9A9A52-3E9A-431C-B26D-E5811C81668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57" name="Text Box 1">
          <a:extLst>
            <a:ext uri="{FF2B5EF4-FFF2-40B4-BE49-F238E27FC236}">
              <a16:creationId xmlns:a16="http://schemas.microsoft.com/office/drawing/2014/main" id="{2EE1EDC1-0F36-44C7-99E3-68862CBE1CE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58" name="Text Box 1">
          <a:extLst>
            <a:ext uri="{FF2B5EF4-FFF2-40B4-BE49-F238E27FC236}">
              <a16:creationId xmlns:a16="http://schemas.microsoft.com/office/drawing/2014/main" id="{E2A6AC43-435D-4785-9A70-856200C1EA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59" name="Text Box 1">
          <a:extLst>
            <a:ext uri="{FF2B5EF4-FFF2-40B4-BE49-F238E27FC236}">
              <a16:creationId xmlns:a16="http://schemas.microsoft.com/office/drawing/2014/main" id="{196114BA-245E-487C-BA5D-9C1946243C7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0" name="Text Box 1">
          <a:extLst>
            <a:ext uri="{FF2B5EF4-FFF2-40B4-BE49-F238E27FC236}">
              <a16:creationId xmlns:a16="http://schemas.microsoft.com/office/drawing/2014/main" id="{4F332F6B-8A26-4A2F-B2BC-27435CCEFDF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1" name="Text Box 1">
          <a:extLst>
            <a:ext uri="{FF2B5EF4-FFF2-40B4-BE49-F238E27FC236}">
              <a16:creationId xmlns:a16="http://schemas.microsoft.com/office/drawing/2014/main" id="{81FEF400-684C-4FA5-818E-418F0CF0BD5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62" name="Text Box 1">
          <a:extLst>
            <a:ext uri="{FF2B5EF4-FFF2-40B4-BE49-F238E27FC236}">
              <a16:creationId xmlns:a16="http://schemas.microsoft.com/office/drawing/2014/main" id="{1D298532-173F-4527-A3A6-1F6D69DC66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63" name="Text Box 1">
          <a:extLst>
            <a:ext uri="{FF2B5EF4-FFF2-40B4-BE49-F238E27FC236}">
              <a16:creationId xmlns:a16="http://schemas.microsoft.com/office/drawing/2014/main" id="{2AB6D2CA-543F-4E61-A94A-9FC2BA1993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64" name="Text Box 1">
          <a:extLst>
            <a:ext uri="{FF2B5EF4-FFF2-40B4-BE49-F238E27FC236}">
              <a16:creationId xmlns:a16="http://schemas.microsoft.com/office/drawing/2014/main" id="{96C34BE1-16EF-4E20-B6C7-2B1E1C1AD0D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65" name="Text Box 1">
          <a:extLst>
            <a:ext uri="{FF2B5EF4-FFF2-40B4-BE49-F238E27FC236}">
              <a16:creationId xmlns:a16="http://schemas.microsoft.com/office/drawing/2014/main" id="{1D663115-CAF2-43F2-AF98-7E5E8D0D65A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6" name="Text Box 1">
          <a:extLst>
            <a:ext uri="{FF2B5EF4-FFF2-40B4-BE49-F238E27FC236}">
              <a16:creationId xmlns:a16="http://schemas.microsoft.com/office/drawing/2014/main" id="{707AB1FA-4723-453A-93D6-58AADF8DCFF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7" name="Text Box 1">
          <a:extLst>
            <a:ext uri="{FF2B5EF4-FFF2-40B4-BE49-F238E27FC236}">
              <a16:creationId xmlns:a16="http://schemas.microsoft.com/office/drawing/2014/main" id="{6EF8D631-7A75-47BD-A214-0B272882772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8" name="Text Box 1">
          <a:extLst>
            <a:ext uri="{FF2B5EF4-FFF2-40B4-BE49-F238E27FC236}">
              <a16:creationId xmlns:a16="http://schemas.microsoft.com/office/drawing/2014/main" id="{7FAAB3D7-23B6-4F98-A14C-58E70DD935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69" name="Text Box 1">
          <a:extLst>
            <a:ext uri="{FF2B5EF4-FFF2-40B4-BE49-F238E27FC236}">
              <a16:creationId xmlns:a16="http://schemas.microsoft.com/office/drawing/2014/main" id="{DE081DA6-1BF1-4002-B253-DFEE8F70C03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0" name="Text Box 1">
          <a:extLst>
            <a:ext uri="{FF2B5EF4-FFF2-40B4-BE49-F238E27FC236}">
              <a16:creationId xmlns:a16="http://schemas.microsoft.com/office/drawing/2014/main" id="{F9650C80-4DE3-4FC5-9B66-6949CB9144E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1" name="Text Box 1">
          <a:extLst>
            <a:ext uri="{FF2B5EF4-FFF2-40B4-BE49-F238E27FC236}">
              <a16:creationId xmlns:a16="http://schemas.microsoft.com/office/drawing/2014/main" id="{9564F2C6-5CDC-41A4-BAD7-8FA6B8A5C78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2" name="Text Box 1">
          <a:extLst>
            <a:ext uri="{FF2B5EF4-FFF2-40B4-BE49-F238E27FC236}">
              <a16:creationId xmlns:a16="http://schemas.microsoft.com/office/drawing/2014/main" id="{FB869B5A-69AC-4231-B64F-879FF633B8F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3" name="Text Box 1">
          <a:extLst>
            <a:ext uri="{FF2B5EF4-FFF2-40B4-BE49-F238E27FC236}">
              <a16:creationId xmlns:a16="http://schemas.microsoft.com/office/drawing/2014/main" id="{6F992A29-DDA3-473C-BF62-6652E5C0865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4" name="Text Box 1">
          <a:extLst>
            <a:ext uri="{FF2B5EF4-FFF2-40B4-BE49-F238E27FC236}">
              <a16:creationId xmlns:a16="http://schemas.microsoft.com/office/drawing/2014/main" id="{07A262A2-6D95-43B7-8F88-FF624E0F230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5" name="Text Box 1">
          <a:extLst>
            <a:ext uri="{FF2B5EF4-FFF2-40B4-BE49-F238E27FC236}">
              <a16:creationId xmlns:a16="http://schemas.microsoft.com/office/drawing/2014/main" id="{5B501D01-35A8-4719-82F9-26256D63C56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6" name="Text Box 1">
          <a:extLst>
            <a:ext uri="{FF2B5EF4-FFF2-40B4-BE49-F238E27FC236}">
              <a16:creationId xmlns:a16="http://schemas.microsoft.com/office/drawing/2014/main" id="{3F1D3A7E-FE22-4DD2-9761-66E971381A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7" name="Text Box 1">
          <a:extLst>
            <a:ext uri="{FF2B5EF4-FFF2-40B4-BE49-F238E27FC236}">
              <a16:creationId xmlns:a16="http://schemas.microsoft.com/office/drawing/2014/main" id="{D4027E2F-102E-47E2-A7E4-A0ABC5F8E8B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8" name="Text Box 1">
          <a:extLst>
            <a:ext uri="{FF2B5EF4-FFF2-40B4-BE49-F238E27FC236}">
              <a16:creationId xmlns:a16="http://schemas.microsoft.com/office/drawing/2014/main" id="{BCF0B645-B568-4DEF-BE9F-12815D96BA9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79" name="Text Box 1">
          <a:extLst>
            <a:ext uri="{FF2B5EF4-FFF2-40B4-BE49-F238E27FC236}">
              <a16:creationId xmlns:a16="http://schemas.microsoft.com/office/drawing/2014/main" id="{2E6C9F7C-50FD-42D2-8105-4A1B2DDCD043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0" name="Text Box 1">
          <a:extLst>
            <a:ext uri="{FF2B5EF4-FFF2-40B4-BE49-F238E27FC236}">
              <a16:creationId xmlns:a16="http://schemas.microsoft.com/office/drawing/2014/main" id="{EE7F1F9A-930A-4BD9-9EB0-B3FABEB5B05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1" name="Text Box 1">
          <a:extLst>
            <a:ext uri="{FF2B5EF4-FFF2-40B4-BE49-F238E27FC236}">
              <a16:creationId xmlns:a16="http://schemas.microsoft.com/office/drawing/2014/main" id="{3389B8E2-8708-43ED-A13F-392132977B5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2" name="Text Box 1">
          <a:extLst>
            <a:ext uri="{FF2B5EF4-FFF2-40B4-BE49-F238E27FC236}">
              <a16:creationId xmlns:a16="http://schemas.microsoft.com/office/drawing/2014/main" id="{35303122-3AE4-4FAD-8710-F7D6D6109EC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3" name="Text Box 1">
          <a:extLst>
            <a:ext uri="{FF2B5EF4-FFF2-40B4-BE49-F238E27FC236}">
              <a16:creationId xmlns:a16="http://schemas.microsoft.com/office/drawing/2014/main" id="{FE86E768-0842-4903-8E9F-EDA27FDEE0B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4" name="Text Box 1">
          <a:extLst>
            <a:ext uri="{FF2B5EF4-FFF2-40B4-BE49-F238E27FC236}">
              <a16:creationId xmlns:a16="http://schemas.microsoft.com/office/drawing/2014/main" id="{A968326F-7931-4F64-AC23-A62E1AAF469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160020</xdr:rowOff>
    </xdr:to>
    <xdr:sp macro="" textlink="">
      <xdr:nvSpPr>
        <xdr:cNvPr id="8785" name="Text Box 1">
          <a:extLst>
            <a:ext uri="{FF2B5EF4-FFF2-40B4-BE49-F238E27FC236}">
              <a16:creationId xmlns:a16="http://schemas.microsoft.com/office/drawing/2014/main" id="{8D37D834-27B3-48B9-A808-90C9DCB8FC2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86" name="Text Box 1">
          <a:extLst>
            <a:ext uri="{FF2B5EF4-FFF2-40B4-BE49-F238E27FC236}">
              <a16:creationId xmlns:a16="http://schemas.microsoft.com/office/drawing/2014/main" id="{D692C131-03EF-4E00-8EF1-F8975A2AC25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87" name="Text Box 1">
          <a:extLst>
            <a:ext uri="{FF2B5EF4-FFF2-40B4-BE49-F238E27FC236}">
              <a16:creationId xmlns:a16="http://schemas.microsoft.com/office/drawing/2014/main" id="{D4519A71-1FEE-44CA-A577-21749068ADA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88" name="Text Box 1">
          <a:extLst>
            <a:ext uri="{FF2B5EF4-FFF2-40B4-BE49-F238E27FC236}">
              <a16:creationId xmlns:a16="http://schemas.microsoft.com/office/drawing/2014/main" id="{9A00F056-55FA-4A53-BEF4-637E729DA9D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89" name="Text Box 1">
          <a:extLst>
            <a:ext uri="{FF2B5EF4-FFF2-40B4-BE49-F238E27FC236}">
              <a16:creationId xmlns:a16="http://schemas.microsoft.com/office/drawing/2014/main" id="{E2F6AF1B-3683-417E-B159-73AA11751C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0" name="Text Box 1">
          <a:extLst>
            <a:ext uri="{FF2B5EF4-FFF2-40B4-BE49-F238E27FC236}">
              <a16:creationId xmlns:a16="http://schemas.microsoft.com/office/drawing/2014/main" id="{2D455DA9-1A07-4D28-A90A-A650565E45D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1" name="Text Box 1">
          <a:extLst>
            <a:ext uri="{FF2B5EF4-FFF2-40B4-BE49-F238E27FC236}">
              <a16:creationId xmlns:a16="http://schemas.microsoft.com/office/drawing/2014/main" id="{6BF4DDA5-EBFD-47BF-9795-9C0C5CA5BDC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2" name="Text Box 1">
          <a:extLst>
            <a:ext uri="{FF2B5EF4-FFF2-40B4-BE49-F238E27FC236}">
              <a16:creationId xmlns:a16="http://schemas.microsoft.com/office/drawing/2014/main" id="{D8BAF091-91AF-43AE-91EC-BCDF10A7D7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3" name="Text Box 1">
          <a:extLst>
            <a:ext uri="{FF2B5EF4-FFF2-40B4-BE49-F238E27FC236}">
              <a16:creationId xmlns:a16="http://schemas.microsoft.com/office/drawing/2014/main" id="{72C430C2-10CA-409C-997E-8A71E2870EE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94" name="Text Box 1">
          <a:extLst>
            <a:ext uri="{FF2B5EF4-FFF2-40B4-BE49-F238E27FC236}">
              <a16:creationId xmlns:a16="http://schemas.microsoft.com/office/drawing/2014/main" id="{18BC5BFE-3A7A-4C81-ACEE-31934675ADD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95" name="Text Box 1">
          <a:extLst>
            <a:ext uri="{FF2B5EF4-FFF2-40B4-BE49-F238E27FC236}">
              <a16:creationId xmlns:a16="http://schemas.microsoft.com/office/drawing/2014/main" id="{1743178D-CC03-450E-A505-B097EBE2C1F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796" name="Text Box 1">
          <a:extLst>
            <a:ext uri="{FF2B5EF4-FFF2-40B4-BE49-F238E27FC236}">
              <a16:creationId xmlns:a16="http://schemas.microsoft.com/office/drawing/2014/main" id="{66631284-C8D9-42AF-A25A-8CC37552403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797" name="Text Box 1">
          <a:extLst>
            <a:ext uri="{FF2B5EF4-FFF2-40B4-BE49-F238E27FC236}">
              <a16:creationId xmlns:a16="http://schemas.microsoft.com/office/drawing/2014/main" id="{AAD0FFCF-8BCC-40E7-9676-68FB17DE43F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8" name="Text Box 1">
          <a:extLst>
            <a:ext uri="{FF2B5EF4-FFF2-40B4-BE49-F238E27FC236}">
              <a16:creationId xmlns:a16="http://schemas.microsoft.com/office/drawing/2014/main" id="{A1C14E22-84CF-4A16-B865-5F7195E2E67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799" name="Text Box 1">
          <a:extLst>
            <a:ext uri="{FF2B5EF4-FFF2-40B4-BE49-F238E27FC236}">
              <a16:creationId xmlns:a16="http://schemas.microsoft.com/office/drawing/2014/main" id="{7A390383-694A-4776-A7CE-9676F106683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0" name="Text Box 1">
          <a:extLst>
            <a:ext uri="{FF2B5EF4-FFF2-40B4-BE49-F238E27FC236}">
              <a16:creationId xmlns:a16="http://schemas.microsoft.com/office/drawing/2014/main" id="{4B327BAA-6243-4852-AD81-2133E8A7B5A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1" name="Text Box 1">
          <a:extLst>
            <a:ext uri="{FF2B5EF4-FFF2-40B4-BE49-F238E27FC236}">
              <a16:creationId xmlns:a16="http://schemas.microsoft.com/office/drawing/2014/main" id="{C89477E5-BDEF-406E-95F3-1D4B84FA4A0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02" name="Text Box 1">
          <a:extLst>
            <a:ext uri="{FF2B5EF4-FFF2-40B4-BE49-F238E27FC236}">
              <a16:creationId xmlns:a16="http://schemas.microsoft.com/office/drawing/2014/main" id="{F220D37E-DE7E-4D55-B6D2-4843258B8C4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03" name="Text Box 1">
          <a:extLst>
            <a:ext uri="{FF2B5EF4-FFF2-40B4-BE49-F238E27FC236}">
              <a16:creationId xmlns:a16="http://schemas.microsoft.com/office/drawing/2014/main" id="{8845856A-0170-4596-8A4B-C86277B7CC9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04" name="Text Box 1">
          <a:extLst>
            <a:ext uri="{FF2B5EF4-FFF2-40B4-BE49-F238E27FC236}">
              <a16:creationId xmlns:a16="http://schemas.microsoft.com/office/drawing/2014/main" id="{404BB66D-4477-4B2E-910F-CDE115DE592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05" name="Text Box 1">
          <a:extLst>
            <a:ext uri="{FF2B5EF4-FFF2-40B4-BE49-F238E27FC236}">
              <a16:creationId xmlns:a16="http://schemas.microsoft.com/office/drawing/2014/main" id="{4D5A594D-949B-40BA-8AE7-6E93FB84A45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6" name="Text Box 1">
          <a:extLst>
            <a:ext uri="{FF2B5EF4-FFF2-40B4-BE49-F238E27FC236}">
              <a16:creationId xmlns:a16="http://schemas.microsoft.com/office/drawing/2014/main" id="{D57F599D-42D8-4D68-90B9-7E9935FC0C1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7" name="Text Box 1">
          <a:extLst>
            <a:ext uri="{FF2B5EF4-FFF2-40B4-BE49-F238E27FC236}">
              <a16:creationId xmlns:a16="http://schemas.microsoft.com/office/drawing/2014/main" id="{A38E9D88-27A9-430A-ADEF-CC82E5B101E7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8" name="Text Box 1">
          <a:extLst>
            <a:ext uri="{FF2B5EF4-FFF2-40B4-BE49-F238E27FC236}">
              <a16:creationId xmlns:a16="http://schemas.microsoft.com/office/drawing/2014/main" id="{73877F6E-A140-40AA-B94E-2B505254321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09" name="Text Box 1">
          <a:extLst>
            <a:ext uri="{FF2B5EF4-FFF2-40B4-BE49-F238E27FC236}">
              <a16:creationId xmlns:a16="http://schemas.microsoft.com/office/drawing/2014/main" id="{F015076D-C922-485B-B271-F7662148BB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10" name="Text Box 1">
          <a:extLst>
            <a:ext uri="{FF2B5EF4-FFF2-40B4-BE49-F238E27FC236}">
              <a16:creationId xmlns:a16="http://schemas.microsoft.com/office/drawing/2014/main" id="{57F455E0-5DC2-426A-B67C-05F91EF16E1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11" name="Text Box 1">
          <a:extLst>
            <a:ext uri="{FF2B5EF4-FFF2-40B4-BE49-F238E27FC236}">
              <a16:creationId xmlns:a16="http://schemas.microsoft.com/office/drawing/2014/main" id="{31358BB3-06F7-4012-9B7D-6879AF8600F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12" name="Text Box 1">
          <a:extLst>
            <a:ext uri="{FF2B5EF4-FFF2-40B4-BE49-F238E27FC236}">
              <a16:creationId xmlns:a16="http://schemas.microsoft.com/office/drawing/2014/main" id="{434C1BE5-BF40-464A-BDFA-318C8E20E03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13" name="Text Box 1">
          <a:extLst>
            <a:ext uri="{FF2B5EF4-FFF2-40B4-BE49-F238E27FC236}">
              <a16:creationId xmlns:a16="http://schemas.microsoft.com/office/drawing/2014/main" id="{3A15754F-76C8-4EBB-87C5-C3C23F74981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14" name="Text Box 1">
          <a:extLst>
            <a:ext uri="{FF2B5EF4-FFF2-40B4-BE49-F238E27FC236}">
              <a16:creationId xmlns:a16="http://schemas.microsoft.com/office/drawing/2014/main" id="{0B4BCB53-2535-492A-95E2-3C6FAB6E32B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15" name="Text Box 1">
          <a:extLst>
            <a:ext uri="{FF2B5EF4-FFF2-40B4-BE49-F238E27FC236}">
              <a16:creationId xmlns:a16="http://schemas.microsoft.com/office/drawing/2014/main" id="{BFD14692-55C5-4DC0-9210-3B4F751924C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16" name="Text Box 1">
          <a:extLst>
            <a:ext uri="{FF2B5EF4-FFF2-40B4-BE49-F238E27FC236}">
              <a16:creationId xmlns:a16="http://schemas.microsoft.com/office/drawing/2014/main" id="{D0F91C9F-2899-4F66-A02C-F6BD4617892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17" name="Text Box 1">
          <a:extLst>
            <a:ext uri="{FF2B5EF4-FFF2-40B4-BE49-F238E27FC236}">
              <a16:creationId xmlns:a16="http://schemas.microsoft.com/office/drawing/2014/main" id="{86924DB7-7EDF-445B-AE10-6F87AEC65F6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18" name="Text Box 1">
          <a:extLst>
            <a:ext uri="{FF2B5EF4-FFF2-40B4-BE49-F238E27FC236}">
              <a16:creationId xmlns:a16="http://schemas.microsoft.com/office/drawing/2014/main" id="{2C096776-60CC-43CD-8F12-4A2649C4CE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19" name="Text Box 1">
          <a:extLst>
            <a:ext uri="{FF2B5EF4-FFF2-40B4-BE49-F238E27FC236}">
              <a16:creationId xmlns:a16="http://schemas.microsoft.com/office/drawing/2014/main" id="{32BDA01A-C33E-4B77-BF47-A6C22FEF17C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60960</xdr:rowOff>
    </xdr:to>
    <xdr:sp macro="" textlink="">
      <xdr:nvSpPr>
        <xdr:cNvPr id="8820" name="Text Box 1">
          <a:extLst>
            <a:ext uri="{FF2B5EF4-FFF2-40B4-BE49-F238E27FC236}">
              <a16:creationId xmlns:a16="http://schemas.microsoft.com/office/drawing/2014/main" id="{798E8FE5-E426-48A3-BC84-44A76BD1AB8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21" name="Text Box 1">
          <a:extLst>
            <a:ext uri="{FF2B5EF4-FFF2-40B4-BE49-F238E27FC236}">
              <a16:creationId xmlns:a16="http://schemas.microsoft.com/office/drawing/2014/main" id="{3787A2DA-0A14-41EB-81DA-A083F506205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2" name="Text Box 1">
          <a:extLst>
            <a:ext uri="{FF2B5EF4-FFF2-40B4-BE49-F238E27FC236}">
              <a16:creationId xmlns:a16="http://schemas.microsoft.com/office/drawing/2014/main" id="{2F8433B9-3661-4FEE-8C7F-2959C710D60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3" name="Text Box 1">
          <a:extLst>
            <a:ext uri="{FF2B5EF4-FFF2-40B4-BE49-F238E27FC236}">
              <a16:creationId xmlns:a16="http://schemas.microsoft.com/office/drawing/2014/main" id="{0691CCEE-B1EF-4F9F-A7A4-CF3AA2E98A7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4" name="Text Box 1">
          <a:extLst>
            <a:ext uri="{FF2B5EF4-FFF2-40B4-BE49-F238E27FC236}">
              <a16:creationId xmlns:a16="http://schemas.microsoft.com/office/drawing/2014/main" id="{A043CC66-300B-41B5-825F-45C75B904C3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5" name="Text Box 1">
          <a:extLst>
            <a:ext uri="{FF2B5EF4-FFF2-40B4-BE49-F238E27FC236}">
              <a16:creationId xmlns:a16="http://schemas.microsoft.com/office/drawing/2014/main" id="{D5E71CD7-230E-444E-8715-AC5BBF6737C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26" name="Text Box 1">
          <a:extLst>
            <a:ext uri="{FF2B5EF4-FFF2-40B4-BE49-F238E27FC236}">
              <a16:creationId xmlns:a16="http://schemas.microsoft.com/office/drawing/2014/main" id="{A666B23F-47DC-42CA-AD96-7F5AE1C6719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7" name="Text Box 1">
          <a:extLst>
            <a:ext uri="{FF2B5EF4-FFF2-40B4-BE49-F238E27FC236}">
              <a16:creationId xmlns:a16="http://schemas.microsoft.com/office/drawing/2014/main" id="{C8CC7B9D-EC28-41E3-B238-4F516C98CEA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28" name="Text Box 1">
          <a:extLst>
            <a:ext uri="{FF2B5EF4-FFF2-40B4-BE49-F238E27FC236}">
              <a16:creationId xmlns:a16="http://schemas.microsoft.com/office/drawing/2014/main" id="{6A1FC081-8C15-4C08-B326-A606404DAFE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29" name="Text Box 1">
          <a:extLst>
            <a:ext uri="{FF2B5EF4-FFF2-40B4-BE49-F238E27FC236}">
              <a16:creationId xmlns:a16="http://schemas.microsoft.com/office/drawing/2014/main" id="{044E326F-1EE2-4DFB-BBA5-7C3F9CEBD5D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30" name="Text Box 1">
          <a:extLst>
            <a:ext uri="{FF2B5EF4-FFF2-40B4-BE49-F238E27FC236}">
              <a16:creationId xmlns:a16="http://schemas.microsoft.com/office/drawing/2014/main" id="{A91BC1E6-0856-4DE7-9209-41197489F86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31" name="Text Box 1">
          <a:extLst>
            <a:ext uri="{FF2B5EF4-FFF2-40B4-BE49-F238E27FC236}">
              <a16:creationId xmlns:a16="http://schemas.microsoft.com/office/drawing/2014/main" id="{1766C620-3E65-4D9B-9706-8C2DD051D8BF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32" name="Text Box 1">
          <a:extLst>
            <a:ext uri="{FF2B5EF4-FFF2-40B4-BE49-F238E27FC236}">
              <a16:creationId xmlns:a16="http://schemas.microsoft.com/office/drawing/2014/main" id="{C4E67811-F3CF-4158-83E9-FF48A32E63B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33" name="Text Box 1">
          <a:extLst>
            <a:ext uri="{FF2B5EF4-FFF2-40B4-BE49-F238E27FC236}">
              <a16:creationId xmlns:a16="http://schemas.microsoft.com/office/drawing/2014/main" id="{37950EC5-6732-43AE-862C-F2AF571E76F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34" name="Text Box 1">
          <a:extLst>
            <a:ext uri="{FF2B5EF4-FFF2-40B4-BE49-F238E27FC236}">
              <a16:creationId xmlns:a16="http://schemas.microsoft.com/office/drawing/2014/main" id="{88FC68EA-248E-482D-91C7-645DFF737FA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35" name="Text Box 1">
          <a:extLst>
            <a:ext uri="{FF2B5EF4-FFF2-40B4-BE49-F238E27FC236}">
              <a16:creationId xmlns:a16="http://schemas.microsoft.com/office/drawing/2014/main" id="{E37E34C5-B655-4511-84E8-D91B02E25C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36" name="Text Box 1">
          <a:extLst>
            <a:ext uri="{FF2B5EF4-FFF2-40B4-BE49-F238E27FC236}">
              <a16:creationId xmlns:a16="http://schemas.microsoft.com/office/drawing/2014/main" id="{0EAF57F5-752F-4B71-8244-335120B82E8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37" name="Text Box 1">
          <a:extLst>
            <a:ext uri="{FF2B5EF4-FFF2-40B4-BE49-F238E27FC236}">
              <a16:creationId xmlns:a16="http://schemas.microsoft.com/office/drawing/2014/main" id="{49A78986-D263-4BA0-9A37-0F5246A3395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38" name="Text Box 1">
          <a:extLst>
            <a:ext uri="{FF2B5EF4-FFF2-40B4-BE49-F238E27FC236}">
              <a16:creationId xmlns:a16="http://schemas.microsoft.com/office/drawing/2014/main" id="{3DBCD438-896F-428E-A5B2-0E198AE4782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39" name="Text Box 1">
          <a:extLst>
            <a:ext uri="{FF2B5EF4-FFF2-40B4-BE49-F238E27FC236}">
              <a16:creationId xmlns:a16="http://schemas.microsoft.com/office/drawing/2014/main" id="{6341A27F-3565-485B-B7EE-8563B1CA34B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40" name="Text Box 1">
          <a:extLst>
            <a:ext uri="{FF2B5EF4-FFF2-40B4-BE49-F238E27FC236}">
              <a16:creationId xmlns:a16="http://schemas.microsoft.com/office/drawing/2014/main" id="{601923D1-4B3C-40F0-AD7E-5FC0808A935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41" name="Text Box 1">
          <a:extLst>
            <a:ext uri="{FF2B5EF4-FFF2-40B4-BE49-F238E27FC236}">
              <a16:creationId xmlns:a16="http://schemas.microsoft.com/office/drawing/2014/main" id="{1C32B7F9-F447-416E-B1CA-3C04B82A4E69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42" name="Text Box 1">
          <a:extLst>
            <a:ext uri="{FF2B5EF4-FFF2-40B4-BE49-F238E27FC236}">
              <a16:creationId xmlns:a16="http://schemas.microsoft.com/office/drawing/2014/main" id="{4FCFFFFC-E0CA-425C-98CE-1046D986F7FA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43" name="Text Box 1">
          <a:extLst>
            <a:ext uri="{FF2B5EF4-FFF2-40B4-BE49-F238E27FC236}">
              <a16:creationId xmlns:a16="http://schemas.microsoft.com/office/drawing/2014/main" id="{121E7B3F-3F25-4982-922E-2F001C29F7F4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44" name="Text Box 1">
          <a:extLst>
            <a:ext uri="{FF2B5EF4-FFF2-40B4-BE49-F238E27FC236}">
              <a16:creationId xmlns:a16="http://schemas.microsoft.com/office/drawing/2014/main" id="{B45070EB-B790-4F8B-9CD2-DCE0323B3D8B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45" name="Text Box 1">
          <a:extLst>
            <a:ext uri="{FF2B5EF4-FFF2-40B4-BE49-F238E27FC236}">
              <a16:creationId xmlns:a16="http://schemas.microsoft.com/office/drawing/2014/main" id="{355B19FD-6640-43E5-AD8C-D1D3FCE27D2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46" name="Text Box 1">
          <a:extLst>
            <a:ext uri="{FF2B5EF4-FFF2-40B4-BE49-F238E27FC236}">
              <a16:creationId xmlns:a16="http://schemas.microsoft.com/office/drawing/2014/main" id="{9A69C0CF-DC42-4BF1-AD5B-0C6C6F4A0061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47" name="Text Box 1">
          <a:extLst>
            <a:ext uri="{FF2B5EF4-FFF2-40B4-BE49-F238E27FC236}">
              <a16:creationId xmlns:a16="http://schemas.microsoft.com/office/drawing/2014/main" id="{76108AD3-4362-42DB-9DD6-6D1C21E7B34E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48" name="Text Box 1">
          <a:extLst>
            <a:ext uri="{FF2B5EF4-FFF2-40B4-BE49-F238E27FC236}">
              <a16:creationId xmlns:a16="http://schemas.microsoft.com/office/drawing/2014/main" id="{E4992B62-9AA5-4CEA-AB53-42FF57E60BC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49" name="Text Box 1">
          <a:extLst>
            <a:ext uri="{FF2B5EF4-FFF2-40B4-BE49-F238E27FC236}">
              <a16:creationId xmlns:a16="http://schemas.microsoft.com/office/drawing/2014/main" id="{720C53BF-47A6-4125-B341-2DCD300CDB76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50" name="Text Box 1">
          <a:extLst>
            <a:ext uri="{FF2B5EF4-FFF2-40B4-BE49-F238E27FC236}">
              <a16:creationId xmlns:a16="http://schemas.microsoft.com/office/drawing/2014/main" id="{A385968D-FABC-4133-9886-0B33B9B5998D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51" name="Text Box 1">
          <a:extLst>
            <a:ext uri="{FF2B5EF4-FFF2-40B4-BE49-F238E27FC236}">
              <a16:creationId xmlns:a16="http://schemas.microsoft.com/office/drawing/2014/main" id="{A000F61F-A2A4-468E-9909-0A922BA5047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38100</xdr:rowOff>
    </xdr:to>
    <xdr:sp macro="" textlink="">
      <xdr:nvSpPr>
        <xdr:cNvPr id="8852" name="Text Box 1">
          <a:extLst>
            <a:ext uri="{FF2B5EF4-FFF2-40B4-BE49-F238E27FC236}">
              <a16:creationId xmlns:a16="http://schemas.microsoft.com/office/drawing/2014/main" id="{C1FF8779-590D-420D-B839-B076B839A8C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22860</xdr:rowOff>
    </xdr:to>
    <xdr:sp macro="" textlink="">
      <xdr:nvSpPr>
        <xdr:cNvPr id="8853" name="Text Box 1">
          <a:extLst>
            <a:ext uri="{FF2B5EF4-FFF2-40B4-BE49-F238E27FC236}">
              <a16:creationId xmlns:a16="http://schemas.microsoft.com/office/drawing/2014/main" id="{34CED880-D651-4DA8-8A34-66946B6D53FC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205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54" name="Text Box 1">
          <a:extLst>
            <a:ext uri="{FF2B5EF4-FFF2-40B4-BE49-F238E27FC236}">
              <a16:creationId xmlns:a16="http://schemas.microsoft.com/office/drawing/2014/main" id="{630974C5-CAB7-4050-8A8B-1675A6FE7C68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55" name="Text Box 1">
          <a:extLst>
            <a:ext uri="{FF2B5EF4-FFF2-40B4-BE49-F238E27FC236}">
              <a16:creationId xmlns:a16="http://schemas.microsoft.com/office/drawing/2014/main" id="{25FE3A15-B98F-4ACA-B520-35705957B7F2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56" name="Text Box 1">
          <a:extLst>
            <a:ext uri="{FF2B5EF4-FFF2-40B4-BE49-F238E27FC236}">
              <a16:creationId xmlns:a16="http://schemas.microsoft.com/office/drawing/2014/main" id="{B2512D1D-4994-4C97-AB2C-DB10DCFD0F35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510540</xdr:colOff>
      <xdr:row>73</xdr:row>
      <xdr:rowOff>0</xdr:rowOff>
    </xdr:from>
    <xdr:to>
      <xdr:col>0</xdr:col>
      <xdr:colOff>586740</xdr:colOff>
      <xdr:row>74</xdr:row>
      <xdr:rowOff>0</xdr:rowOff>
    </xdr:to>
    <xdr:sp macro="" textlink="">
      <xdr:nvSpPr>
        <xdr:cNvPr id="8857" name="Text Box 1">
          <a:extLst>
            <a:ext uri="{FF2B5EF4-FFF2-40B4-BE49-F238E27FC236}">
              <a16:creationId xmlns:a16="http://schemas.microsoft.com/office/drawing/2014/main" id="{FC51B6CC-CE60-41BE-9D7A-9EB50E486CA0}"/>
            </a:ext>
          </a:extLst>
        </xdr:cNvPr>
        <xdr:cNvSpPr txBox="1">
          <a:spLocks noChangeArrowheads="1"/>
        </xdr:cNvSpPr>
      </xdr:nvSpPr>
      <xdr:spPr bwMode="auto">
        <a:xfrm>
          <a:off x="510540" y="10507980"/>
          <a:ext cx="7620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C10DB-923D-4390-B954-8B96E99DF502}">
  <dimension ref="A3:G29"/>
  <sheetViews>
    <sheetView workbookViewId="0">
      <selection activeCell="M10" sqref="M10"/>
    </sheetView>
  </sheetViews>
  <sheetFormatPr defaultRowHeight="14.4" x14ac:dyDescent="0.3"/>
  <cols>
    <col min="4" max="4" width="15.6640625" customWidth="1"/>
    <col min="6" max="6" width="29.77734375" customWidth="1"/>
  </cols>
  <sheetData>
    <row r="3" spans="1:7" x14ac:dyDescent="0.3">
      <c r="A3" s="1" t="s">
        <v>0</v>
      </c>
      <c r="B3" s="1"/>
      <c r="C3" s="1"/>
      <c r="D3" s="1"/>
      <c r="E3" s="1"/>
      <c r="F3" s="1"/>
      <c r="G3" s="1"/>
    </row>
    <row r="4" spans="1:7" x14ac:dyDescent="0.3">
      <c r="A4" s="1" t="s">
        <v>1</v>
      </c>
      <c r="B4" s="1"/>
      <c r="C4" s="1"/>
      <c r="D4" s="1"/>
      <c r="E4" s="1"/>
      <c r="F4" s="1"/>
      <c r="G4" s="1"/>
    </row>
    <row r="5" spans="1:7" x14ac:dyDescent="0.3">
      <c r="A5" s="2"/>
      <c r="B5" s="2"/>
      <c r="C5" s="2"/>
      <c r="D5" s="3"/>
      <c r="E5" s="2"/>
      <c r="F5" s="2"/>
      <c r="G5" s="4" t="s">
        <v>2</v>
      </c>
    </row>
    <row r="6" spans="1:7" x14ac:dyDescent="0.3">
      <c r="A6" s="5" t="s">
        <v>3</v>
      </c>
      <c r="B6" s="5"/>
      <c r="C6" s="5"/>
      <c r="D6" s="5"/>
      <c r="E6" s="5" t="s">
        <v>4</v>
      </c>
      <c r="F6" s="5"/>
      <c r="G6" s="5"/>
    </row>
    <row r="7" spans="1:7" x14ac:dyDescent="0.3">
      <c r="A7" s="5" t="s">
        <v>5</v>
      </c>
      <c r="B7" s="5"/>
      <c r="C7" s="5"/>
      <c r="D7" s="6" t="s">
        <v>6</v>
      </c>
      <c r="E7" s="5" t="s">
        <v>5</v>
      </c>
      <c r="F7" s="5"/>
      <c r="G7" s="6" t="s">
        <v>6</v>
      </c>
    </row>
    <row r="8" spans="1:7" x14ac:dyDescent="0.3">
      <c r="A8" s="7" t="s">
        <v>7</v>
      </c>
      <c r="B8" s="7"/>
      <c r="C8" s="7"/>
      <c r="D8" s="8"/>
      <c r="E8" s="7" t="s">
        <v>8</v>
      </c>
      <c r="F8" s="7"/>
      <c r="G8" s="8">
        <v>106913418</v>
      </c>
    </row>
    <row r="9" spans="1:7" x14ac:dyDescent="0.3">
      <c r="A9" s="9" t="s">
        <v>9</v>
      </c>
      <c r="B9" s="10"/>
      <c r="C9" s="11"/>
      <c r="D9" s="8"/>
      <c r="E9" s="12" t="s">
        <v>10</v>
      </c>
      <c r="F9" s="12"/>
      <c r="G9" s="8">
        <v>20844499</v>
      </c>
    </row>
    <row r="10" spans="1:7" x14ac:dyDescent="0.3">
      <c r="A10" s="13" t="s">
        <v>11</v>
      </c>
      <c r="B10" s="14"/>
      <c r="C10" s="15"/>
      <c r="D10" s="8">
        <v>25609440</v>
      </c>
      <c r="E10" s="7" t="s">
        <v>12</v>
      </c>
      <c r="F10" s="7"/>
      <c r="G10" s="8">
        <v>41743757</v>
      </c>
    </row>
    <row r="11" spans="1:7" x14ac:dyDescent="0.3">
      <c r="A11" s="13" t="s">
        <v>13</v>
      </c>
      <c r="B11" s="14"/>
      <c r="C11" s="15"/>
      <c r="D11" s="8">
        <v>120000</v>
      </c>
      <c r="E11" s="7" t="s">
        <v>14</v>
      </c>
      <c r="F11" s="7"/>
      <c r="G11" s="8">
        <v>0</v>
      </c>
    </row>
    <row r="12" spans="1:7" x14ac:dyDescent="0.3">
      <c r="A12" s="7"/>
      <c r="B12" s="7"/>
      <c r="C12" s="7"/>
      <c r="D12" s="8"/>
      <c r="E12" s="7" t="s">
        <v>15</v>
      </c>
      <c r="F12" s="7"/>
      <c r="G12" s="8">
        <v>0</v>
      </c>
    </row>
    <row r="13" spans="1:7" x14ac:dyDescent="0.3">
      <c r="A13" s="16"/>
      <c r="B13" s="16"/>
      <c r="C13" s="16"/>
      <c r="D13" s="8"/>
      <c r="E13" s="17" t="s">
        <v>16</v>
      </c>
      <c r="F13" s="18"/>
      <c r="G13" s="8"/>
    </row>
    <row r="14" spans="1:7" x14ac:dyDescent="0.3">
      <c r="A14" s="19"/>
      <c r="B14" s="19"/>
      <c r="C14" s="19"/>
      <c r="D14" s="8"/>
      <c r="E14" s="13" t="s">
        <v>17</v>
      </c>
      <c r="F14" s="15"/>
      <c r="G14" s="8"/>
    </row>
    <row r="15" spans="1:7" x14ac:dyDescent="0.3">
      <c r="A15" s="13"/>
      <c r="B15" s="14"/>
      <c r="C15" s="15"/>
      <c r="D15" s="8"/>
      <c r="E15" s="20"/>
      <c r="F15" s="21"/>
      <c r="G15" s="8"/>
    </row>
    <row r="16" spans="1:7" x14ac:dyDescent="0.3">
      <c r="A16" s="16" t="s">
        <v>18</v>
      </c>
      <c r="B16" s="16"/>
      <c r="C16" s="16"/>
      <c r="D16" s="22">
        <f>D8+D9+D10+D11</f>
        <v>25729440</v>
      </c>
      <c r="E16" s="23" t="s">
        <v>19</v>
      </c>
      <c r="F16" s="24"/>
      <c r="G16" s="22">
        <f>SUM(G8:G12)</f>
        <v>169501674</v>
      </c>
    </row>
    <row r="17" spans="1:7" x14ac:dyDescent="0.3">
      <c r="A17" s="13"/>
      <c r="B17" s="14"/>
      <c r="C17" s="15"/>
      <c r="D17" s="8"/>
      <c r="E17" s="13"/>
      <c r="F17" s="15"/>
      <c r="G17" s="8"/>
    </row>
    <row r="18" spans="1:7" x14ac:dyDescent="0.3">
      <c r="A18" s="9" t="s">
        <v>20</v>
      </c>
      <c r="B18" s="10"/>
      <c r="C18" s="11"/>
      <c r="D18" s="8"/>
      <c r="E18" s="13" t="s">
        <v>21</v>
      </c>
      <c r="F18" s="15"/>
      <c r="G18" s="8">
        <v>1104900</v>
      </c>
    </row>
    <row r="19" spans="1:7" x14ac:dyDescent="0.3">
      <c r="A19" s="9" t="s">
        <v>22</v>
      </c>
      <c r="B19" s="10"/>
      <c r="C19" s="11"/>
      <c r="D19" s="8"/>
      <c r="E19" s="13" t="s">
        <v>23</v>
      </c>
      <c r="F19" s="15"/>
      <c r="G19" s="8">
        <v>0</v>
      </c>
    </row>
    <row r="20" spans="1:7" x14ac:dyDescent="0.3">
      <c r="A20" s="7" t="s">
        <v>24</v>
      </c>
      <c r="B20" s="7"/>
      <c r="C20" s="7"/>
      <c r="D20" s="8"/>
      <c r="E20" s="13" t="s">
        <v>25</v>
      </c>
      <c r="F20" s="15"/>
      <c r="G20" s="8">
        <v>0</v>
      </c>
    </row>
    <row r="21" spans="1:7" x14ac:dyDescent="0.3">
      <c r="A21" s="16" t="s">
        <v>26</v>
      </c>
      <c r="B21" s="16"/>
      <c r="C21" s="16"/>
      <c r="D21" s="22">
        <v>0</v>
      </c>
      <c r="E21" s="23" t="s">
        <v>27</v>
      </c>
      <c r="F21" s="24"/>
      <c r="G21" s="22">
        <f>SUM(G18:G20)</f>
        <v>1104900</v>
      </c>
    </row>
    <row r="22" spans="1:7" x14ac:dyDescent="0.3">
      <c r="A22" s="25"/>
      <c r="B22" s="26"/>
      <c r="C22" s="27"/>
      <c r="D22" s="22"/>
      <c r="E22" s="28"/>
      <c r="F22" s="29"/>
      <c r="G22" s="22"/>
    </row>
    <row r="23" spans="1:7" x14ac:dyDescent="0.3">
      <c r="A23" s="23" t="s">
        <v>28</v>
      </c>
      <c r="B23" s="30"/>
      <c r="C23" s="24"/>
      <c r="D23" s="22">
        <f>D16+D21</f>
        <v>25729440</v>
      </c>
      <c r="E23" s="28" t="s">
        <v>29</v>
      </c>
      <c r="F23" s="29"/>
      <c r="G23" s="22">
        <f>G16+G21</f>
        <v>170606574</v>
      </c>
    </row>
    <row r="24" spans="1:7" x14ac:dyDescent="0.3">
      <c r="A24" s="20"/>
      <c r="B24" s="31"/>
      <c r="C24" s="21"/>
      <c r="D24" s="8"/>
      <c r="E24" s="13"/>
      <c r="F24" s="15"/>
      <c r="G24" s="8"/>
    </row>
    <row r="25" spans="1:7" x14ac:dyDescent="0.3">
      <c r="A25" s="23" t="s">
        <v>30</v>
      </c>
      <c r="B25" s="30"/>
      <c r="C25" s="24"/>
      <c r="D25" s="32">
        <v>144877134</v>
      </c>
      <c r="E25" s="23" t="s">
        <v>31</v>
      </c>
      <c r="F25" s="24"/>
      <c r="G25" s="32">
        <v>0</v>
      </c>
    </row>
    <row r="26" spans="1:7" x14ac:dyDescent="0.3">
      <c r="A26" s="33" t="s">
        <v>32</v>
      </c>
      <c r="B26" s="7"/>
      <c r="C26" s="7"/>
      <c r="D26" s="34">
        <v>2172698</v>
      </c>
      <c r="E26" s="28"/>
      <c r="F26" s="29"/>
      <c r="G26" s="34"/>
    </row>
    <row r="27" spans="1:7" x14ac:dyDescent="0.3">
      <c r="A27" s="12"/>
      <c r="B27" s="12"/>
      <c r="C27" s="12"/>
      <c r="D27" s="8"/>
      <c r="E27" s="20"/>
      <c r="F27" s="21"/>
      <c r="G27" s="8"/>
    </row>
    <row r="28" spans="1:7" x14ac:dyDescent="0.3">
      <c r="A28" s="35" t="s">
        <v>33</v>
      </c>
      <c r="B28" s="35"/>
      <c r="C28" s="35"/>
      <c r="D28" s="22">
        <f>D23+D25</f>
        <v>170606574</v>
      </c>
      <c r="E28" s="35" t="s">
        <v>34</v>
      </c>
      <c r="F28" s="35"/>
      <c r="G28" s="22">
        <f>G16+G21</f>
        <v>170606574</v>
      </c>
    </row>
    <row r="29" spans="1:7" x14ac:dyDescent="0.3">
      <c r="A29" s="36"/>
      <c r="B29" s="36"/>
      <c r="C29" s="36"/>
      <c r="D29" s="36"/>
      <c r="E29" s="36"/>
      <c r="F29" s="36"/>
      <c r="G29" s="36"/>
    </row>
  </sheetData>
  <mergeCells count="47">
    <mergeCell ref="E25:F25"/>
    <mergeCell ref="A28:C28"/>
    <mergeCell ref="E28:F28"/>
    <mergeCell ref="A25:C25"/>
    <mergeCell ref="A26:C26"/>
    <mergeCell ref="A27:C27"/>
    <mergeCell ref="E27:F27"/>
    <mergeCell ref="A4:G4"/>
    <mergeCell ref="A5:C5"/>
    <mergeCell ref="E5:F5"/>
    <mergeCell ref="A6:D6"/>
    <mergeCell ref="E6:G6"/>
    <mergeCell ref="A21:C21"/>
    <mergeCell ref="A22:C22"/>
    <mergeCell ref="A23:C23"/>
    <mergeCell ref="A24:C24"/>
    <mergeCell ref="E24:F24"/>
    <mergeCell ref="E21:F21"/>
    <mergeCell ref="A18:C18"/>
    <mergeCell ref="E18:F18"/>
    <mergeCell ref="A19:C19"/>
    <mergeCell ref="E19:F19"/>
    <mergeCell ref="A20:C20"/>
    <mergeCell ref="E20:F20"/>
    <mergeCell ref="A15:C15"/>
    <mergeCell ref="E15:F15"/>
    <mergeCell ref="A16:C16"/>
    <mergeCell ref="E16:F16"/>
    <mergeCell ref="A17:C17"/>
    <mergeCell ref="E17:F17"/>
    <mergeCell ref="A12:C12"/>
    <mergeCell ref="E12:F12"/>
    <mergeCell ref="A13:C13"/>
    <mergeCell ref="E13:F13"/>
    <mergeCell ref="A14:C14"/>
    <mergeCell ref="E14:F14"/>
    <mergeCell ref="A9:C9"/>
    <mergeCell ref="E9:F9"/>
    <mergeCell ref="A10:C10"/>
    <mergeCell ref="E10:F10"/>
    <mergeCell ref="A11:C11"/>
    <mergeCell ref="E11:F11"/>
    <mergeCell ref="A7:C7"/>
    <mergeCell ref="E7:F7"/>
    <mergeCell ref="A8:C8"/>
    <mergeCell ref="E8:F8"/>
    <mergeCell ref="A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47681-0F0D-4F8B-8A32-A83C3AFFF4F9}">
  <dimension ref="A2:M99"/>
  <sheetViews>
    <sheetView tabSelected="1" workbookViewId="0">
      <selection activeCell="P14" sqref="P14"/>
    </sheetView>
  </sheetViews>
  <sheetFormatPr defaultRowHeight="14.4" x14ac:dyDescent="0.3"/>
  <sheetData>
    <row r="2" spans="1:13" ht="15" thickBot="1" x14ac:dyDescent="0.35">
      <c r="A2" s="37" t="s">
        <v>35</v>
      </c>
      <c r="B2" s="38" t="s">
        <v>36</v>
      </c>
      <c r="C2" s="38"/>
      <c r="D2" s="38"/>
      <c r="E2" s="38"/>
      <c r="F2" s="38"/>
      <c r="G2" s="38"/>
      <c r="H2" s="39"/>
      <c r="I2" s="39"/>
      <c r="J2" s="39"/>
      <c r="K2" s="39"/>
      <c r="L2" s="39"/>
      <c r="M2" s="40"/>
    </row>
    <row r="3" spans="1:13" x14ac:dyDescent="0.3">
      <c r="A3" s="41"/>
      <c r="B3" s="42" t="s">
        <v>37</v>
      </c>
      <c r="C3" s="43"/>
      <c r="D3" s="44" t="s">
        <v>38</v>
      </c>
      <c r="E3" s="45" t="s">
        <v>39</v>
      </c>
      <c r="F3" s="46" t="s">
        <v>40</v>
      </c>
      <c r="G3" s="47" t="s">
        <v>4</v>
      </c>
      <c r="H3" s="45" t="s">
        <v>41</v>
      </c>
      <c r="I3" s="48" t="s">
        <v>42</v>
      </c>
      <c r="J3" s="39"/>
      <c r="K3" s="39"/>
      <c r="L3" s="49"/>
      <c r="M3" s="49"/>
    </row>
    <row r="4" spans="1:13" ht="30.6" x14ac:dyDescent="0.3">
      <c r="A4" s="41"/>
      <c r="B4" s="50" t="s">
        <v>43</v>
      </c>
      <c r="C4" s="51" t="s">
        <v>44</v>
      </c>
      <c r="D4" s="52"/>
      <c r="E4" s="53"/>
      <c r="F4" s="54"/>
      <c r="G4" s="55"/>
      <c r="H4" s="53"/>
      <c r="I4" s="56"/>
      <c r="J4" s="57"/>
      <c r="K4" s="39"/>
      <c r="L4" s="49"/>
      <c r="M4" s="49"/>
    </row>
    <row r="5" spans="1:13" x14ac:dyDescent="0.3">
      <c r="A5" s="58" t="s">
        <v>45</v>
      </c>
      <c r="B5" s="59">
        <v>0</v>
      </c>
      <c r="C5" s="59">
        <f>2850000/61*12</f>
        <v>560655.73770491802</v>
      </c>
      <c r="D5" s="60">
        <f>SUM(I5-B5-C5-E5)</f>
        <v>386504.77377049194</v>
      </c>
      <c r="E5" s="61">
        <f>1367676*0.1/61*12</f>
        <v>26905.101639344262</v>
      </c>
      <c r="F5" s="62">
        <f>SUM(A5,B5,D5,C5,E5)</f>
        <v>974065.6131147542</v>
      </c>
      <c r="G5" s="59">
        <f>3139540/61*12</f>
        <v>617614.42622950824</v>
      </c>
      <c r="H5" s="61">
        <f>18119602*0.1/61*12</f>
        <v>356451.18688524596</v>
      </c>
      <c r="I5" s="62">
        <f>G5+H5</f>
        <v>974065.6131147542</v>
      </c>
      <c r="J5" s="63"/>
      <c r="K5" s="63"/>
      <c r="L5" s="63"/>
      <c r="M5" s="63"/>
    </row>
    <row r="6" spans="1:13" x14ac:dyDescent="0.3">
      <c r="A6" s="58" t="s">
        <v>46</v>
      </c>
      <c r="B6" s="59">
        <v>0</v>
      </c>
      <c r="C6" s="59">
        <f>2850000/61*19</f>
        <v>887704.91803278681</v>
      </c>
      <c r="D6" s="60">
        <f t="shared" ref="D6:D13" si="0">SUM(I6-B6-C6-E6)</f>
        <v>611965.89180327882</v>
      </c>
      <c r="E6" s="61">
        <f>1367676*0.1/61*19</f>
        <v>42599.744262295084</v>
      </c>
      <c r="F6" s="62">
        <f>SUM(A6,B6,D6,C6,E6)</f>
        <v>1542270.5540983607</v>
      </c>
      <c r="G6" s="59">
        <f>3139540/61*19</f>
        <v>977889.50819672132</v>
      </c>
      <c r="H6" s="61">
        <f>18119602*0.1/61*19</f>
        <v>564381.04590163939</v>
      </c>
      <c r="I6" s="62">
        <f t="shared" ref="I6:I13" si="1">G6+H6</f>
        <v>1542270.5540983607</v>
      </c>
      <c r="J6" s="63"/>
      <c r="K6" s="63"/>
      <c r="L6" s="63"/>
      <c r="M6" s="63"/>
    </row>
    <row r="7" spans="1:13" x14ac:dyDescent="0.3">
      <c r="A7" s="58" t="s">
        <v>47</v>
      </c>
      <c r="B7" s="59">
        <v>0</v>
      </c>
      <c r="C7" s="59">
        <f>2850000/61*1</f>
        <v>46721.311475409835</v>
      </c>
      <c r="D7" s="60">
        <f t="shared" si="0"/>
        <v>32208.731147540995</v>
      </c>
      <c r="E7" s="61">
        <f>1367676*0.1/61*1</f>
        <v>2242.0918032786885</v>
      </c>
      <c r="F7" s="62">
        <f>SUM(A7,B7,D7,C7,E7)</f>
        <v>81172.134426229517</v>
      </c>
      <c r="G7" s="59">
        <f>3139540/61*1</f>
        <v>51467.868852459018</v>
      </c>
      <c r="H7" s="61">
        <f>18119602*0.1/61*1</f>
        <v>29704.265573770495</v>
      </c>
      <c r="I7" s="62">
        <f t="shared" si="1"/>
        <v>81172.134426229517</v>
      </c>
      <c r="J7" s="63"/>
      <c r="K7" s="63"/>
      <c r="L7" s="63"/>
      <c r="M7" s="63"/>
    </row>
    <row r="8" spans="1:13" x14ac:dyDescent="0.3">
      <c r="A8" s="58" t="s">
        <v>48</v>
      </c>
      <c r="B8" s="59">
        <v>0</v>
      </c>
      <c r="C8" s="59">
        <f>2850000/62*0</f>
        <v>0</v>
      </c>
      <c r="D8" s="60">
        <f t="shared" si="0"/>
        <v>0</v>
      </c>
      <c r="E8" s="61">
        <v>0</v>
      </c>
      <c r="F8" s="62">
        <f>SUM(A8,B8,D8,C8)</f>
        <v>0</v>
      </c>
      <c r="G8" s="59">
        <f>4145000/64*0</f>
        <v>0</v>
      </c>
      <c r="H8" s="61">
        <v>0</v>
      </c>
      <c r="I8" s="62">
        <f t="shared" si="1"/>
        <v>0</v>
      </c>
      <c r="J8" s="63"/>
      <c r="K8" s="63"/>
      <c r="L8" s="63"/>
      <c r="M8" s="63"/>
    </row>
    <row r="9" spans="1:13" x14ac:dyDescent="0.3">
      <c r="A9" s="58" t="s">
        <v>49</v>
      </c>
      <c r="B9" s="59">
        <v>0</v>
      </c>
      <c r="C9" s="59">
        <f>2850000/61*1</f>
        <v>46721.311475409835</v>
      </c>
      <c r="D9" s="60">
        <f t="shared" si="0"/>
        <v>32208.731147540995</v>
      </c>
      <c r="E9" s="61">
        <f>1367676*0.1/61*1</f>
        <v>2242.0918032786885</v>
      </c>
      <c r="F9" s="62">
        <f>SUM(A9,B9,D9,C9,E9)</f>
        <v>81172.134426229517</v>
      </c>
      <c r="G9" s="59">
        <f>3139540/61*1</f>
        <v>51467.868852459018</v>
      </c>
      <c r="H9" s="61">
        <f>18119602*0.1/61*1</f>
        <v>29704.265573770495</v>
      </c>
      <c r="I9" s="62">
        <f t="shared" si="1"/>
        <v>81172.134426229517</v>
      </c>
      <c r="J9" s="63"/>
      <c r="K9" s="63"/>
      <c r="L9" s="63"/>
      <c r="M9" s="63"/>
    </row>
    <row r="10" spans="1:13" x14ac:dyDescent="0.3">
      <c r="A10" s="58" t="s">
        <v>50</v>
      </c>
      <c r="B10" s="59">
        <v>0</v>
      </c>
      <c r="C10" s="59">
        <f>2850000/61*2</f>
        <v>93442.62295081967</v>
      </c>
      <c r="D10" s="60">
        <f t="shared" si="0"/>
        <v>64417.46229508199</v>
      </c>
      <c r="E10" s="61">
        <f>1367676*0.1/61*2</f>
        <v>4484.1836065573771</v>
      </c>
      <c r="F10" s="62">
        <f>SUM(A10,B10,D10,C10,E10)</f>
        <v>162344.26885245903</v>
      </c>
      <c r="G10" s="59">
        <f>3139540/61*2</f>
        <v>102935.73770491804</v>
      </c>
      <c r="H10" s="61">
        <f>18119602*0.1/61*2</f>
        <v>59408.531147540991</v>
      </c>
      <c r="I10" s="62">
        <f t="shared" si="1"/>
        <v>162344.26885245903</v>
      </c>
      <c r="J10" s="63"/>
      <c r="K10" s="63"/>
      <c r="L10" s="63"/>
      <c r="M10" s="63"/>
    </row>
    <row r="11" spans="1:13" x14ac:dyDescent="0.3">
      <c r="A11" s="58" t="s">
        <v>51</v>
      </c>
      <c r="B11" s="59">
        <v>0</v>
      </c>
      <c r="C11" s="59">
        <f>2850000/61*8</f>
        <v>373770.49180327868</v>
      </c>
      <c r="D11" s="60">
        <f t="shared" si="0"/>
        <v>257669.84918032796</v>
      </c>
      <c r="E11" s="61">
        <f>1367676*0.1/61*8</f>
        <v>17936.734426229508</v>
      </c>
      <c r="F11" s="62">
        <f>SUM(A11,B11,D11,C11,E11)</f>
        <v>649377.07540983614</v>
      </c>
      <c r="G11" s="59">
        <f>3139540/61*8</f>
        <v>411742.95081967214</v>
      </c>
      <c r="H11" s="61">
        <f>18119602*0.1/61*8</f>
        <v>237634.12459016396</v>
      </c>
      <c r="I11" s="62">
        <f t="shared" si="1"/>
        <v>649377.07540983614</v>
      </c>
      <c r="J11" s="63"/>
      <c r="K11" s="63"/>
      <c r="L11" s="63"/>
      <c r="M11" s="63"/>
    </row>
    <row r="12" spans="1:13" x14ac:dyDescent="0.3">
      <c r="A12" s="58" t="s">
        <v>52</v>
      </c>
      <c r="B12" s="59">
        <v>0</v>
      </c>
      <c r="C12" s="59">
        <f>2850000/62*0</f>
        <v>0</v>
      </c>
      <c r="D12" s="60">
        <f t="shared" si="0"/>
        <v>0</v>
      </c>
      <c r="E12" s="61">
        <f>1367676*0.1/62*0</f>
        <v>0</v>
      </c>
      <c r="F12" s="62">
        <f>SUM(A12,B12,D12,C12,E12)</f>
        <v>0</v>
      </c>
      <c r="G12" s="59">
        <f>3139540/61*0</f>
        <v>0</v>
      </c>
      <c r="H12" s="61">
        <f>18119602*0.1/61*0</f>
        <v>0</v>
      </c>
      <c r="I12" s="62">
        <f t="shared" si="1"/>
        <v>0</v>
      </c>
      <c r="J12" s="63"/>
      <c r="K12" s="63"/>
      <c r="L12" s="63"/>
      <c r="M12" s="63"/>
    </row>
    <row r="13" spans="1:13" x14ac:dyDescent="0.3">
      <c r="A13" s="58" t="s">
        <v>53</v>
      </c>
      <c r="B13" s="59">
        <v>0</v>
      </c>
      <c r="C13" s="59">
        <f>2850000/61*18</f>
        <v>840983.60655737703</v>
      </c>
      <c r="D13" s="60">
        <f t="shared" si="0"/>
        <v>579757.16065573762</v>
      </c>
      <c r="E13" s="61">
        <f>1367676*0.1/61*18</f>
        <v>40357.65245901639</v>
      </c>
      <c r="F13" s="62">
        <f>SUM(A13,B13,D13,C13,E13)</f>
        <v>1461098.4196721308</v>
      </c>
      <c r="G13" s="59">
        <f>3139540/61*18</f>
        <v>926421.63934426231</v>
      </c>
      <c r="H13" s="61">
        <f>18119602*0.1/61*18</f>
        <v>534676.78032786888</v>
      </c>
      <c r="I13" s="62">
        <f t="shared" si="1"/>
        <v>1461098.4196721311</v>
      </c>
      <c r="J13" s="64"/>
      <c r="K13" s="63"/>
      <c r="L13" s="63"/>
      <c r="M13" s="63"/>
    </row>
    <row r="14" spans="1:13" ht="15" thickBot="1" x14ac:dyDescent="0.35">
      <c r="A14" s="65" t="s">
        <v>54</v>
      </c>
      <c r="B14" s="66">
        <f>SUM(B5:B13)</f>
        <v>0</v>
      </c>
      <c r="C14" s="67">
        <f t="shared" ref="C14:I14" si="2">SUM(C5:C13)</f>
        <v>2850000</v>
      </c>
      <c r="D14" s="68">
        <f t="shared" si="2"/>
        <v>1964732.6000000003</v>
      </c>
      <c r="E14" s="67">
        <f>SUM(E5:E13)</f>
        <v>136767.59999999998</v>
      </c>
      <c r="F14" s="69">
        <f t="shared" si="2"/>
        <v>4951500.2</v>
      </c>
      <c r="G14" s="66">
        <f t="shared" si="2"/>
        <v>3139540.0000000005</v>
      </c>
      <c r="H14" s="67">
        <f>SUM(H5:H13)</f>
        <v>1811960.2000000002</v>
      </c>
      <c r="I14" s="69">
        <f t="shared" si="2"/>
        <v>4951500.2000000011</v>
      </c>
      <c r="J14" s="70"/>
      <c r="K14" s="70"/>
      <c r="L14" s="70"/>
      <c r="M14" s="70"/>
    </row>
    <row r="15" spans="1:13" x14ac:dyDescent="0.3">
      <c r="A15" s="40"/>
      <c r="B15" s="71"/>
      <c r="C15" s="71"/>
      <c r="D15" s="40"/>
      <c r="E15" s="40"/>
      <c r="F15" s="40"/>
      <c r="G15" s="40"/>
      <c r="H15" s="40"/>
      <c r="I15" s="40"/>
      <c r="J15" s="40"/>
      <c r="K15" s="40"/>
      <c r="L15" s="40"/>
      <c r="M15" s="40"/>
    </row>
    <row r="16" spans="1:13" ht="15" thickBot="1" x14ac:dyDescent="0.35">
      <c r="A16" s="37" t="s">
        <v>35</v>
      </c>
      <c r="B16" s="72" t="s">
        <v>55</v>
      </c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</row>
    <row r="17" spans="1:13" x14ac:dyDescent="0.3">
      <c r="A17" s="41"/>
      <c r="B17" s="42" t="s">
        <v>37</v>
      </c>
      <c r="C17" s="43"/>
      <c r="D17" s="74" t="s">
        <v>56</v>
      </c>
      <c r="E17" s="75" t="s">
        <v>57</v>
      </c>
      <c r="F17" s="76"/>
      <c r="G17" s="44" t="s">
        <v>38</v>
      </c>
      <c r="H17" s="45" t="s">
        <v>39</v>
      </c>
      <c r="I17" s="48" t="s">
        <v>40</v>
      </c>
      <c r="J17" s="47" t="s">
        <v>58</v>
      </c>
      <c r="K17" s="45" t="s">
        <v>59</v>
      </c>
      <c r="L17" s="45" t="s">
        <v>41</v>
      </c>
      <c r="M17" s="48" t="s">
        <v>60</v>
      </c>
    </row>
    <row r="18" spans="1:13" ht="30.6" x14ac:dyDescent="0.3">
      <c r="A18" s="41"/>
      <c r="B18" s="50" t="s">
        <v>43</v>
      </c>
      <c r="C18" s="51" t="s">
        <v>44</v>
      </c>
      <c r="D18" s="77"/>
      <c r="E18" s="78" t="s">
        <v>61</v>
      </c>
      <c r="F18" s="79" t="s">
        <v>62</v>
      </c>
      <c r="G18" s="52"/>
      <c r="H18" s="53"/>
      <c r="I18" s="56"/>
      <c r="J18" s="55"/>
      <c r="K18" s="53"/>
      <c r="L18" s="53"/>
      <c r="M18" s="56"/>
    </row>
    <row r="19" spans="1:13" x14ac:dyDescent="0.3">
      <c r="A19" s="58" t="s">
        <v>45</v>
      </c>
      <c r="B19" s="59">
        <f>94800+(1378308/2/120*39)</f>
        <v>318775.05</v>
      </c>
      <c r="C19" s="61">
        <v>2300672</v>
      </c>
      <c r="D19" s="61">
        <f>1201500+(160000/120*39)</f>
        <v>1253500</v>
      </c>
      <c r="E19" s="61">
        <f>2448100+238824</f>
        <v>2686924</v>
      </c>
      <c r="F19" s="61">
        <v>3990800</v>
      </c>
      <c r="G19" s="60">
        <f>SUM(M19-B19-C19-D19-E19-F19-H19)</f>
        <v>2963510.2799999993</v>
      </c>
      <c r="H19" s="61">
        <f>1367676*0.15/120*39</f>
        <v>66674.205000000002</v>
      </c>
      <c r="I19" s="62">
        <f>SUM(B19:H19)</f>
        <v>13580855.535</v>
      </c>
      <c r="J19" s="59">
        <v>11490284</v>
      </c>
      <c r="K19" s="61">
        <f>7429175/120*39/2</f>
        <v>1207240.9375</v>
      </c>
      <c r="L19" s="61">
        <f>18119602*0.15/120*39</f>
        <v>883330.59749999992</v>
      </c>
      <c r="M19" s="62">
        <f>SUM(J19:L19)</f>
        <v>13580855.535</v>
      </c>
    </row>
    <row r="20" spans="1:13" x14ac:dyDescent="0.3">
      <c r="A20" s="58" t="s">
        <v>46</v>
      </c>
      <c r="B20" s="59">
        <f>90000+(1378308/2/120*54)</f>
        <v>400119.3</v>
      </c>
      <c r="C20" s="61">
        <v>2604073</v>
      </c>
      <c r="D20" s="61">
        <f>818500+(160000/120*54)</f>
        <v>890500</v>
      </c>
      <c r="E20" s="61">
        <v>3409646</v>
      </c>
      <c r="F20" s="61">
        <v>3876344</v>
      </c>
      <c r="G20" s="60">
        <f>SUM(M20-B20-C20-D20-E20-F20-H20)</f>
        <v>2729880.0799999991</v>
      </c>
      <c r="H20" s="61">
        <f>1367676*0.15/120*54</f>
        <v>92318.13</v>
      </c>
      <c r="I20" s="62">
        <f>SUM(B20:H20)</f>
        <v>14002880.51</v>
      </c>
      <c r="J20" s="59">
        <v>11108243</v>
      </c>
      <c r="K20" s="61">
        <f>7429175/120*54/2</f>
        <v>1671564.375</v>
      </c>
      <c r="L20" s="61">
        <f>18119602*0.15/120*54</f>
        <v>1223073.135</v>
      </c>
      <c r="M20" s="62">
        <f t="shared" ref="M20:M27" si="3">SUM(J20:L20)</f>
        <v>14002880.51</v>
      </c>
    </row>
    <row r="21" spans="1:13" x14ac:dyDescent="0.3">
      <c r="A21" s="58" t="s">
        <v>47</v>
      </c>
      <c r="B21" s="59">
        <f>(1378308/2/120*6)</f>
        <v>34457.699999999997</v>
      </c>
      <c r="C21" s="61">
        <v>330722</v>
      </c>
      <c r="D21" s="61">
        <f>160000/120*6</f>
        <v>8000</v>
      </c>
      <c r="E21" s="61">
        <v>152400</v>
      </c>
      <c r="F21" s="61">
        <v>638810</v>
      </c>
      <c r="G21" s="60">
        <f>SUM(M21-B21-C21-D21-E21-F21-H21)</f>
        <v>19088.119999999944</v>
      </c>
      <c r="H21" s="61">
        <f>1367676*0.15/120*6</f>
        <v>10257.57</v>
      </c>
      <c r="I21" s="62">
        <f>SUM(B21:H21)</f>
        <v>1193735.3899999999</v>
      </c>
      <c r="J21" s="59">
        <v>872109</v>
      </c>
      <c r="K21" s="61">
        <f>7429175/120*6/2</f>
        <v>185729.375</v>
      </c>
      <c r="L21" s="61">
        <f>18119602*0.15/120*6</f>
        <v>135897.01499999998</v>
      </c>
      <c r="M21" s="62">
        <f t="shared" si="3"/>
        <v>1193735.3899999999</v>
      </c>
    </row>
    <row r="22" spans="1:13" x14ac:dyDescent="0.3">
      <c r="A22" s="58" t="s">
        <v>48</v>
      </c>
      <c r="B22" s="59">
        <v>0</v>
      </c>
      <c r="C22" s="61">
        <v>0</v>
      </c>
      <c r="D22" s="61"/>
      <c r="E22" s="61"/>
      <c r="F22" s="61"/>
      <c r="G22" s="60">
        <f>SUM(M22-B22-C22-E22-F22-H22)</f>
        <v>0</v>
      </c>
      <c r="H22" s="61">
        <v>0</v>
      </c>
      <c r="I22" s="62">
        <f>SUM(B22:G22)</f>
        <v>0</v>
      </c>
      <c r="J22" s="59">
        <v>0</v>
      </c>
      <c r="K22" s="61">
        <v>0</v>
      </c>
      <c r="L22" s="61">
        <v>0</v>
      </c>
      <c r="M22" s="62">
        <f t="shared" si="3"/>
        <v>0</v>
      </c>
    </row>
    <row r="23" spans="1:13" x14ac:dyDescent="0.3">
      <c r="A23" s="58" t="s">
        <v>49</v>
      </c>
      <c r="B23" s="59">
        <v>0</v>
      </c>
      <c r="C23" s="61">
        <v>0</v>
      </c>
      <c r="D23" s="61"/>
      <c r="E23" s="61"/>
      <c r="F23" s="61"/>
      <c r="G23" s="60">
        <f>SUM(M23-B23-C23-E23-F23-H23)</f>
        <v>0</v>
      </c>
      <c r="H23" s="61">
        <v>0</v>
      </c>
      <c r="I23" s="62">
        <f>SUM(B23:G23)</f>
        <v>0</v>
      </c>
      <c r="J23" s="59">
        <v>0</v>
      </c>
      <c r="K23" s="61">
        <v>0</v>
      </c>
      <c r="L23" s="61">
        <v>0</v>
      </c>
      <c r="M23" s="62">
        <f t="shared" si="3"/>
        <v>0</v>
      </c>
    </row>
    <row r="24" spans="1:13" x14ac:dyDescent="0.3">
      <c r="A24" s="58" t="s">
        <v>50</v>
      </c>
      <c r="B24" s="59">
        <v>0</v>
      </c>
      <c r="C24" s="61">
        <v>0</v>
      </c>
      <c r="D24" s="61"/>
      <c r="E24" s="61"/>
      <c r="F24" s="61"/>
      <c r="G24" s="60">
        <f>SUM(M24-B24-C24-E24-F24-H24)</f>
        <v>0</v>
      </c>
      <c r="H24" s="61">
        <v>0</v>
      </c>
      <c r="I24" s="62">
        <f>SUM(B24:G24)</f>
        <v>0</v>
      </c>
      <c r="J24" s="59">
        <v>0</v>
      </c>
      <c r="K24" s="61">
        <v>0</v>
      </c>
      <c r="L24" s="61">
        <v>0</v>
      </c>
      <c r="M24" s="62">
        <f t="shared" si="3"/>
        <v>0</v>
      </c>
    </row>
    <row r="25" spans="1:13" x14ac:dyDescent="0.3">
      <c r="A25" s="58" t="s">
        <v>51</v>
      </c>
      <c r="B25" s="59">
        <f>(1378308/2/120*12)</f>
        <v>68915.399999999994</v>
      </c>
      <c r="C25" s="61">
        <v>330722</v>
      </c>
      <c r="D25" s="61">
        <f>160000/120*12</f>
        <v>16000</v>
      </c>
      <c r="E25" s="61">
        <v>233680</v>
      </c>
      <c r="F25" s="61">
        <v>566420</v>
      </c>
      <c r="G25" s="60">
        <f>SUM(M25-B25-C25-D25-E25-F25-H25)</f>
        <v>213196.24000000011</v>
      </c>
      <c r="H25" s="61">
        <f>1367676*0.15/120*12</f>
        <v>20515.14</v>
      </c>
      <c r="I25" s="62">
        <f>SUM(B25:H25)</f>
        <v>1449448.78</v>
      </c>
      <c r="J25" s="59">
        <v>806196</v>
      </c>
      <c r="K25" s="61">
        <f>7429175/120*12/2</f>
        <v>371458.75</v>
      </c>
      <c r="L25" s="61">
        <f>18119602*0.15/120*12</f>
        <v>271794.02999999997</v>
      </c>
      <c r="M25" s="62">
        <f t="shared" si="3"/>
        <v>1449448.78</v>
      </c>
    </row>
    <row r="26" spans="1:13" x14ac:dyDescent="0.3">
      <c r="A26" s="58" t="s">
        <v>52</v>
      </c>
      <c r="B26" s="59">
        <v>0</v>
      </c>
      <c r="C26" s="61">
        <v>0</v>
      </c>
      <c r="D26" s="61"/>
      <c r="E26" s="61"/>
      <c r="F26" s="61"/>
      <c r="G26" s="60">
        <f>SUM(M26-B26-C26-E26-F26-H26)</f>
        <v>0</v>
      </c>
      <c r="H26" s="61">
        <v>0</v>
      </c>
      <c r="I26" s="62">
        <f>SUM(B26:G26)</f>
        <v>0</v>
      </c>
      <c r="J26" s="59">
        <v>0</v>
      </c>
      <c r="K26" s="61">
        <v>0</v>
      </c>
      <c r="L26" s="61">
        <v>0</v>
      </c>
      <c r="M26" s="62">
        <f t="shared" si="3"/>
        <v>0</v>
      </c>
    </row>
    <row r="27" spans="1:13" x14ac:dyDescent="0.3">
      <c r="A27" s="58" t="s">
        <v>53</v>
      </c>
      <c r="B27" s="59">
        <f>(1378308/2/120*9)</f>
        <v>51686.549999999996</v>
      </c>
      <c r="C27" s="61">
        <v>329283</v>
      </c>
      <c r="D27" s="61">
        <f>160000/120*9</f>
        <v>12000</v>
      </c>
      <c r="E27" s="61">
        <v>469980</v>
      </c>
      <c r="F27" s="61">
        <v>468550</v>
      </c>
      <c r="G27" s="60">
        <f>SUM(M27-B27-C27-D27-E27-F27-H27)</f>
        <v>46905.67999999992</v>
      </c>
      <c r="H27" s="61">
        <f>1367676*0.15/120*9</f>
        <v>15386.355</v>
      </c>
      <c r="I27" s="62">
        <f>SUM(B27:H27)</f>
        <v>1393791.585</v>
      </c>
      <c r="J27" s="59">
        <v>911352</v>
      </c>
      <c r="K27" s="61">
        <f>7429175/120*9/2</f>
        <v>278594.0625</v>
      </c>
      <c r="L27" s="61">
        <f>18119602*0.15/120*9</f>
        <v>203845.52249999999</v>
      </c>
      <c r="M27" s="62">
        <f t="shared" si="3"/>
        <v>1393791.585</v>
      </c>
    </row>
    <row r="28" spans="1:13" ht="15" thickBot="1" x14ac:dyDescent="0.35">
      <c r="A28" s="65" t="s">
        <v>54</v>
      </c>
      <c r="B28" s="66">
        <f t="shared" ref="B28:K28" si="4">SUM(B19:B27)</f>
        <v>873954</v>
      </c>
      <c r="C28" s="67">
        <f t="shared" si="4"/>
        <v>5895472</v>
      </c>
      <c r="D28" s="67">
        <f>SUM(D19:D27)</f>
        <v>2180000</v>
      </c>
      <c r="E28" s="67">
        <f t="shared" si="4"/>
        <v>6952630</v>
      </c>
      <c r="F28" s="80">
        <f t="shared" si="4"/>
        <v>9540924</v>
      </c>
      <c r="G28" s="68">
        <f>SUM(G19:G27)</f>
        <v>5972580.3999999985</v>
      </c>
      <c r="H28" s="67">
        <f>SUM(H19:H27)</f>
        <v>205151.40000000005</v>
      </c>
      <c r="I28" s="69">
        <f t="shared" si="4"/>
        <v>31620711.800000004</v>
      </c>
      <c r="J28" s="66">
        <f>SUM(J19:J27)</f>
        <v>25188184</v>
      </c>
      <c r="K28" s="67">
        <f t="shared" si="4"/>
        <v>3714587.5</v>
      </c>
      <c r="L28" s="67">
        <f>SUM(L19:L27)</f>
        <v>2717940.3</v>
      </c>
      <c r="M28" s="69">
        <f>SUM(M19:M27)</f>
        <v>31620711.800000004</v>
      </c>
    </row>
    <row r="29" spans="1:13" x14ac:dyDescent="0.3">
      <c r="A29" s="40"/>
      <c r="B29" s="40"/>
      <c r="C29" s="40"/>
      <c r="D29" s="40"/>
      <c r="E29" s="63"/>
      <c r="F29" s="63"/>
      <c r="G29" s="40"/>
      <c r="H29" s="40"/>
      <c r="I29" s="40"/>
      <c r="J29" s="40"/>
      <c r="K29" s="40"/>
      <c r="L29" s="40"/>
      <c r="M29" s="40"/>
    </row>
    <row r="30" spans="1:13" ht="15" thickBot="1" x14ac:dyDescent="0.35">
      <c r="A30" s="37" t="s">
        <v>35</v>
      </c>
      <c r="B30" s="38" t="s">
        <v>63</v>
      </c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40"/>
    </row>
    <row r="31" spans="1:13" x14ac:dyDescent="0.3">
      <c r="A31" s="41"/>
      <c r="B31" s="42" t="s">
        <v>37</v>
      </c>
      <c r="C31" s="43"/>
      <c r="D31" s="43" t="s">
        <v>57</v>
      </c>
      <c r="E31" s="43"/>
      <c r="F31" s="74" t="s">
        <v>64</v>
      </c>
      <c r="G31" s="81" t="s">
        <v>38</v>
      </c>
      <c r="H31" s="45" t="s">
        <v>65</v>
      </c>
      <c r="I31" s="48" t="s">
        <v>40</v>
      </c>
      <c r="J31" s="47" t="s">
        <v>66</v>
      </c>
      <c r="K31" s="45" t="s">
        <v>59</v>
      </c>
      <c r="L31" s="45" t="s">
        <v>41</v>
      </c>
      <c r="M31" s="48" t="s">
        <v>60</v>
      </c>
    </row>
    <row r="32" spans="1:13" ht="30.6" x14ac:dyDescent="0.3">
      <c r="A32" s="41"/>
      <c r="B32" s="50" t="s">
        <v>43</v>
      </c>
      <c r="C32" s="51" t="s">
        <v>44</v>
      </c>
      <c r="D32" s="78" t="s">
        <v>61</v>
      </c>
      <c r="E32" s="79" t="s">
        <v>62</v>
      </c>
      <c r="F32" s="77"/>
      <c r="G32" s="82"/>
      <c r="H32" s="53"/>
      <c r="I32" s="56"/>
      <c r="J32" s="55"/>
      <c r="K32" s="53"/>
      <c r="L32" s="53"/>
      <c r="M32" s="56"/>
    </row>
    <row r="33" spans="1:13" x14ac:dyDescent="0.3">
      <c r="A33" s="58" t="s">
        <v>45</v>
      </c>
      <c r="B33" s="59">
        <f>(2181060/108*54)+(1378308/2/108*54)</f>
        <v>1435107</v>
      </c>
      <c r="C33" s="61">
        <v>4181160</v>
      </c>
      <c r="D33" s="61">
        <v>1235000</v>
      </c>
      <c r="E33" s="61">
        <v>53000</v>
      </c>
      <c r="F33" s="61">
        <f>1721408/108*54</f>
        <v>860704</v>
      </c>
      <c r="G33" s="60">
        <f t="shared" ref="G33:G42" si="5">SUM(M33-B33-C33-D33-E33-F33-H33)</f>
        <v>10760822.199999999</v>
      </c>
      <c r="H33" s="61">
        <f>1367676*0.15/108*54</f>
        <v>102575.7</v>
      </c>
      <c r="I33" s="62">
        <f t="shared" ref="I33:I42" si="6">SUM(B33:H33)</f>
        <v>18628368.899999999</v>
      </c>
      <c r="J33" s="59">
        <f>30824212/108*54</f>
        <v>15412106.000000002</v>
      </c>
      <c r="K33" s="61">
        <f>7429175/108*54/2-1</f>
        <v>1857292.7499999998</v>
      </c>
      <c r="L33" s="61">
        <f>18119602*0.15/108*54</f>
        <v>1358970.15</v>
      </c>
      <c r="M33" s="62">
        <f>J33+K33+L33</f>
        <v>18628368.899999999</v>
      </c>
    </row>
    <row r="34" spans="1:13" x14ac:dyDescent="0.3">
      <c r="A34" s="58" t="s">
        <v>46</v>
      </c>
      <c r="B34" s="59">
        <f>(2181060/108*26)+(1378308/2/108*26)</f>
        <v>690977.4444444445</v>
      </c>
      <c r="C34" s="61">
        <v>2610620</v>
      </c>
      <c r="D34" s="61">
        <v>722000</v>
      </c>
      <c r="E34" s="61">
        <v>36000</v>
      </c>
      <c r="F34" s="61">
        <f>1721408/108*26</f>
        <v>414413.03703703708</v>
      </c>
      <c r="G34" s="60">
        <f t="shared" si="5"/>
        <v>4445816.3555555576</v>
      </c>
      <c r="H34" s="61">
        <f>1367676*0.15/108*26</f>
        <v>49388.299999999996</v>
      </c>
      <c r="I34" s="62">
        <f t="shared" si="6"/>
        <v>8969215.1370370388</v>
      </c>
      <c r="J34" s="59">
        <f>30824212/108*26</f>
        <v>7420643.6296296306</v>
      </c>
      <c r="K34" s="61">
        <f>7429175/108*26/2</f>
        <v>894252.54629629618</v>
      </c>
      <c r="L34" s="61">
        <f>18119602*0.15/108*26</f>
        <v>654318.96111111098</v>
      </c>
      <c r="M34" s="62">
        <f>SUM(J34:L34)</f>
        <v>8969215.1370370388</v>
      </c>
    </row>
    <row r="35" spans="1:13" x14ac:dyDescent="0.3">
      <c r="A35" s="58" t="s">
        <v>47</v>
      </c>
      <c r="B35" s="59">
        <f>(2181060/108*5)+(1378308/2/108*5)</f>
        <v>132880.27777777778</v>
      </c>
      <c r="C35" s="61">
        <v>1161550</v>
      </c>
      <c r="D35" s="61">
        <v>246000</v>
      </c>
      <c r="E35" s="61">
        <v>17000</v>
      </c>
      <c r="F35" s="61">
        <f>1721408/108*5</f>
        <v>79694.814814814818</v>
      </c>
      <c r="G35" s="60">
        <f t="shared" si="5"/>
        <v>78226.222222222263</v>
      </c>
      <c r="H35" s="61">
        <f>1367676*0.15/108*5</f>
        <v>9497.75</v>
      </c>
      <c r="I35" s="62">
        <f t="shared" si="6"/>
        <v>1724849.0648148148</v>
      </c>
      <c r="J35" s="59">
        <f>30824212/108*5</f>
        <v>1427046.8518518519</v>
      </c>
      <c r="K35" s="61">
        <f>7429175/108*5/2</f>
        <v>171971.64351851851</v>
      </c>
      <c r="L35" s="61">
        <f>18119602*0.15/108*5</f>
        <v>125830.56944444442</v>
      </c>
      <c r="M35" s="62">
        <f t="shared" ref="M35:M42" si="7">SUM(J35:L35)</f>
        <v>1724849.0648148148</v>
      </c>
    </row>
    <row r="36" spans="1:13" x14ac:dyDescent="0.3">
      <c r="A36" s="58" t="s">
        <v>48</v>
      </c>
      <c r="B36" s="59">
        <f>(2181060/108*1)+(1378308/2/108*1)</f>
        <v>26576.055555555555</v>
      </c>
      <c r="C36" s="61">
        <v>34320</v>
      </c>
      <c r="D36" s="61">
        <v>0</v>
      </c>
      <c r="E36" s="61">
        <v>0</v>
      </c>
      <c r="F36" s="61">
        <f>1721408/108*1</f>
        <v>15938.962962962964</v>
      </c>
      <c r="G36" s="60">
        <f t="shared" si="5"/>
        <v>266235.24444444448</v>
      </c>
      <c r="H36" s="61">
        <f>1367676*0.15/108*1</f>
        <v>1899.55</v>
      </c>
      <c r="I36" s="62">
        <f t="shared" si="6"/>
        <v>344969.81296296295</v>
      </c>
      <c r="J36" s="59">
        <f>30824212/108*1</f>
        <v>285409.37037037039</v>
      </c>
      <c r="K36" s="61">
        <f>7429175/108*1/2</f>
        <v>34394.328703703701</v>
      </c>
      <c r="L36" s="61">
        <f>18119602*0.15/108*1</f>
        <v>25166.113888888885</v>
      </c>
      <c r="M36" s="62">
        <f t="shared" si="7"/>
        <v>344969.81296296301</v>
      </c>
    </row>
    <row r="37" spans="1:13" x14ac:dyDescent="0.3">
      <c r="A37" s="58" t="s">
        <v>49</v>
      </c>
      <c r="B37" s="59">
        <f>(2181060/108*2)+(1378308/2/108*2)</f>
        <v>53152.111111111109</v>
      </c>
      <c r="C37" s="61">
        <v>175890</v>
      </c>
      <c r="D37" s="61">
        <v>44500</v>
      </c>
      <c r="E37" s="61">
        <v>0</v>
      </c>
      <c r="F37" s="61">
        <f>1721408/108*2</f>
        <v>31877.925925925927</v>
      </c>
      <c r="G37" s="60">
        <f t="shared" si="5"/>
        <v>380720.48888888897</v>
      </c>
      <c r="H37" s="61">
        <f>1367676*0.15/108*2</f>
        <v>3799.1</v>
      </c>
      <c r="I37" s="62">
        <f t="shared" si="6"/>
        <v>689939.62592592603</v>
      </c>
      <c r="J37" s="59">
        <f>30824212/108*2</f>
        <v>570818.74074074079</v>
      </c>
      <c r="K37" s="61">
        <f>7429175/108*2/2</f>
        <v>68788.657407407401</v>
      </c>
      <c r="L37" s="61">
        <f>18119602*0.15/108*2</f>
        <v>50332.227777777771</v>
      </c>
      <c r="M37" s="62">
        <f t="shared" si="7"/>
        <v>689939.62592592603</v>
      </c>
    </row>
    <row r="38" spans="1:13" x14ac:dyDescent="0.3">
      <c r="A38" s="58" t="s">
        <v>50</v>
      </c>
      <c r="B38" s="59">
        <f>(2181060/108*4)+(1378308/2/108*4)</f>
        <v>106304.22222222222</v>
      </c>
      <c r="C38" s="61">
        <v>407550</v>
      </c>
      <c r="D38" s="61">
        <v>0</v>
      </c>
      <c r="E38" s="61">
        <v>0</v>
      </c>
      <c r="F38" s="61">
        <f>1721408/108*4</f>
        <v>63755.851851851854</v>
      </c>
      <c r="G38" s="60">
        <f t="shared" si="5"/>
        <v>794670.97777777794</v>
      </c>
      <c r="H38" s="61">
        <f>1367676*0.15/108*4</f>
        <v>7598.2</v>
      </c>
      <c r="I38" s="62">
        <f t="shared" si="6"/>
        <v>1379879.2518518521</v>
      </c>
      <c r="J38" s="59">
        <f>30824212/108*4</f>
        <v>1141637.4814814816</v>
      </c>
      <c r="K38" s="61">
        <f>7429175/108*4/2</f>
        <v>137577.3148148148</v>
      </c>
      <c r="L38" s="61">
        <f>18119602*0.15/108*4</f>
        <v>100664.45555555554</v>
      </c>
      <c r="M38" s="62">
        <f t="shared" si="7"/>
        <v>1379879.2518518521</v>
      </c>
    </row>
    <row r="39" spans="1:13" x14ac:dyDescent="0.3">
      <c r="A39" s="58" t="s">
        <v>51</v>
      </c>
      <c r="B39" s="59">
        <f>(2181060/108*9)+(1378308/2/108*9)</f>
        <v>239184.5</v>
      </c>
      <c r="C39" s="61">
        <v>1213490</v>
      </c>
      <c r="D39" s="61">
        <v>267000</v>
      </c>
      <c r="E39" s="61">
        <v>21000</v>
      </c>
      <c r="F39" s="61">
        <f>1721408/108*9</f>
        <v>143450.66666666669</v>
      </c>
      <c r="G39" s="60">
        <f t="shared" si="5"/>
        <v>1203507.2000000002</v>
      </c>
      <c r="H39" s="61">
        <f>1367676*0.15/108*9</f>
        <v>17095.95</v>
      </c>
      <c r="I39" s="62">
        <f t="shared" si="6"/>
        <v>3104728.3166666673</v>
      </c>
      <c r="J39" s="59">
        <f>30824212/108*9</f>
        <v>2568684.3333333335</v>
      </c>
      <c r="K39" s="61">
        <f>7429175/108*9/2</f>
        <v>309548.95833333331</v>
      </c>
      <c r="L39" s="61">
        <f>18119602*0.15/108*9</f>
        <v>226495.02499999997</v>
      </c>
      <c r="M39" s="62">
        <f t="shared" si="7"/>
        <v>3104728.3166666669</v>
      </c>
    </row>
    <row r="40" spans="1:13" x14ac:dyDescent="0.3">
      <c r="A40" s="58" t="s">
        <v>52</v>
      </c>
      <c r="B40" s="59">
        <f>(2181060/108*2)+(1378308/2/108*2)</f>
        <v>53152.111111111109</v>
      </c>
      <c r="C40" s="61">
        <v>205920</v>
      </c>
      <c r="D40" s="61">
        <v>44500</v>
      </c>
      <c r="E40" s="61">
        <v>0</v>
      </c>
      <c r="F40" s="61">
        <f>1721408/108*2</f>
        <v>31877.925925925927</v>
      </c>
      <c r="G40" s="60">
        <f t="shared" si="5"/>
        <v>350690.48888888897</v>
      </c>
      <c r="H40" s="61">
        <f>1367676*0.15/108*2</f>
        <v>3799.1</v>
      </c>
      <c r="I40" s="62">
        <f t="shared" si="6"/>
        <v>689939.62592592603</v>
      </c>
      <c r="J40" s="59">
        <f>30824212/108*2</f>
        <v>570818.74074074079</v>
      </c>
      <c r="K40" s="61">
        <f>7429175/108*2/2</f>
        <v>68788.657407407401</v>
      </c>
      <c r="L40" s="61">
        <f>18119602*0.15/108*2</f>
        <v>50332.227777777771</v>
      </c>
      <c r="M40" s="62">
        <f t="shared" si="7"/>
        <v>689939.62592592603</v>
      </c>
    </row>
    <row r="41" spans="1:13" x14ac:dyDescent="0.3">
      <c r="A41" s="58" t="s">
        <v>67</v>
      </c>
      <c r="B41" s="59">
        <f>(2181060/108*1)+(1378308/2/108*1)</f>
        <v>26576.055555555555</v>
      </c>
      <c r="C41" s="61">
        <v>0</v>
      </c>
      <c r="D41" s="61">
        <v>50000</v>
      </c>
      <c r="E41" s="61">
        <v>0</v>
      </c>
      <c r="F41" s="61">
        <f>1721408/108*1</f>
        <v>15938.962962962964</v>
      </c>
      <c r="G41" s="60">
        <f t="shared" si="5"/>
        <v>250555.24444444448</v>
      </c>
      <c r="H41" s="61">
        <f>1367676*0.15/108*1</f>
        <v>1899.55</v>
      </c>
      <c r="I41" s="62">
        <f t="shared" si="6"/>
        <v>344969.81296296301</v>
      </c>
      <c r="J41" s="59">
        <f>30824212/108*1</f>
        <v>285409.37037037039</v>
      </c>
      <c r="K41" s="61">
        <f>7429175/108*1/2</f>
        <v>34394.328703703701</v>
      </c>
      <c r="L41" s="61">
        <f>18119602*0.15/108*1</f>
        <v>25166.113888888885</v>
      </c>
      <c r="M41" s="62">
        <f t="shared" si="7"/>
        <v>344969.81296296301</v>
      </c>
    </row>
    <row r="42" spans="1:13" x14ac:dyDescent="0.3">
      <c r="A42" s="58" t="s">
        <v>53</v>
      </c>
      <c r="B42" s="59">
        <f>(2181060/108*4)+(1378308/2/108*4)</f>
        <v>106304.22222222222</v>
      </c>
      <c r="C42" s="61">
        <v>430500</v>
      </c>
      <c r="D42" s="61">
        <v>37500</v>
      </c>
      <c r="E42" s="61">
        <v>43000</v>
      </c>
      <c r="F42" s="61">
        <f>1721408/108*4</f>
        <v>63755.851851851854</v>
      </c>
      <c r="G42" s="60">
        <f t="shared" si="5"/>
        <v>691220.97777777794</v>
      </c>
      <c r="H42" s="61">
        <f>1367676*0.15/108*4</f>
        <v>7598.2</v>
      </c>
      <c r="I42" s="62">
        <f t="shared" si="6"/>
        <v>1379879.2518518521</v>
      </c>
      <c r="J42" s="59">
        <f>30824212/108*4</f>
        <v>1141637.4814814816</v>
      </c>
      <c r="K42" s="61">
        <f>7429175/108*4/2</f>
        <v>137577.3148148148</v>
      </c>
      <c r="L42" s="61">
        <f>18119602*0.15/108*4</f>
        <v>100664.45555555554</v>
      </c>
      <c r="M42" s="62">
        <f t="shared" si="7"/>
        <v>1379879.2518518521</v>
      </c>
    </row>
    <row r="43" spans="1:13" ht="15" thickBot="1" x14ac:dyDescent="0.35">
      <c r="A43" s="65" t="s">
        <v>54</v>
      </c>
      <c r="B43" s="66">
        <f t="shared" ref="B43:K43" si="8">SUM(B33:B42)</f>
        <v>2870213.9999999995</v>
      </c>
      <c r="C43" s="67">
        <f t="shared" si="8"/>
        <v>10421000</v>
      </c>
      <c r="D43" s="67">
        <f>SUM(D33:D42)</f>
        <v>2646500</v>
      </c>
      <c r="E43" s="80">
        <f>SUM(E33:E42)</f>
        <v>170000</v>
      </c>
      <c r="F43" s="80">
        <f>SUM(F33:F42)</f>
        <v>1721408</v>
      </c>
      <c r="G43" s="68">
        <f t="shared" si="8"/>
        <v>19222465.400000002</v>
      </c>
      <c r="H43" s="67">
        <f>SUM(H33:H42)</f>
        <v>205151.40000000002</v>
      </c>
      <c r="I43" s="69">
        <f t="shared" si="8"/>
        <v>37256738.800000004</v>
      </c>
      <c r="J43" s="66">
        <f t="shared" si="8"/>
        <v>30824212.000000004</v>
      </c>
      <c r="K43" s="67">
        <f t="shared" si="8"/>
        <v>3714586.4999999995</v>
      </c>
      <c r="L43" s="67">
        <f>SUM(L33:L42)</f>
        <v>2717940.3</v>
      </c>
      <c r="M43" s="69">
        <f>SUM(M33:M42)</f>
        <v>37256738.800000004</v>
      </c>
    </row>
    <row r="44" spans="1:13" x14ac:dyDescent="0.3">
      <c r="A44" s="40"/>
      <c r="B44" s="63"/>
      <c r="C44" s="40"/>
      <c r="D44" s="40"/>
      <c r="E44" s="63"/>
      <c r="F44" s="40"/>
      <c r="G44" s="40"/>
      <c r="H44" s="40"/>
      <c r="I44" s="40"/>
      <c r="J44" s="40"/>
      <c r="K44" s="40"/>
      <c r="L44" s="40"/>
      <c r="M44" s="40"/>
    </row>
    <row r="45" spans="1:13" ht="15" thickBot="1" x14ac:dyDescent="0.35">
      <c r="A45" s="37" t="s">
        <v>35</v>
      </c>
      <c r="B45" s="38" t="s">
        <v>68</v>
      </c>
      <c r="C45" s="38"/>
      <c r="D45" s="38"/>
      <c r="E45" s="38"/>
      <c r="F45" s="38"/>
      <c r="G45" s="38"/>
      <c r="H45" s="83"/>
      <c r="I45" s="40"/>
      <c r="J45" s="40"/>
      <c r="K45" s="40"/>
      <c r="L45" s="40"/>
      <c r="M45" s="40"/>
    </row>
    <row r="46" spans="1:13" x14ac:dyDescent="0.3">
      <c r="A46" s="41"/>
      <c r="B46" s="84" t="s">
        <v>69</v>
      </c>
      <c r="C46" s="76"/>
      <c r="D46" s="45" t="s">
        <v>70</v>
      </c>
      <c r="E46" s="45" t="s">
        <v>38</v>
      </c>
      <c r="F46" s="48" t="s">
        <v>40</v>
      </c>
      <c r="G46" s="85" t="s">
        <v>42</v>
      </c>
      <c r="H46" s="40"/>
      <c r="I46" s="40"/>
      <c r="J46" s="40"/>
      <c r="K46" s="40"/>
      <c r="L46" s="40"/>
      <c r="M46" s="40"/>
    </row>
    <row r="47" spans="1:13" x14ac:dyDescent="0.3">
      <c r="A47" s="41"/>
      <c r="B47" s="50" t="s">
        <v>71</v>
      </c>
      <c r="C47" s="51" t="s">
        <v>72</v>
      </c>
      <c r="D47" s="53"/>
      <c r="E47" s="53"/>
      <c r="F47" s="56"/>
      <c r="G47" s="86"/>
      <c r="H47" s="40"/>
      <c r="I47" s="40"/>
      <c r="J47" s="40"/>
      <c r="K47" s="40"/>
      <c r="L47" s="40"/>
      <c r="M47" s="40"/>
    </row>
    <row r="48" spans="1:13" x14ac:dyDescent="0.3">
      <c r="A48" s="58" t="s">
        <v>45</v>
      </c>
      <c r="B48" s="59">
        <f>1599000/79*38</f>
        <v>769139.24050632911</v>
      </c>
      <c r="C48" s="61">
        <f>500000/79*38</f>
        <v>240506.32911392403</v>
      </c>
      <c r="D48" s="61">
        <f>716000/79*38</f>
        <v>344405.0632911392</v>
      </c>
      <c r="E48" s="60">
        <f>SUM(G48-B48-C48-D48)</f>
        <v>1950508.7341772153</v>
      </c>
      <c r="F48" s="62">
        <f>SUM(B48:E48)</f>
        <v>3304559.3670886075</v>
      </c>
      <c r="G48" s="87">
        <f>6870005/79*38</f>
        <v>3304559.3670886075</v>
      </c>
      <c r="H48" s="40"/>
      <c r="I48" s="40"/>
      <c r="J48" s="40"/>
      <c r="K48" s="40"/>
      <c r="L48" s="40"/>
      <c r="M48" s="40"/>
    </row>
    <row r="49" spans="1:13" x14ac:dyDescent="0.3">
      <c r="A49" s="58" t="s">
        <v>46</v>
      </c>
      <c r="B49" s="59">
        <f>1599000/79*24</f>
        <v>485772.15189873416</v>
      </c>
      <c r="C49" s="61">
        <f>500000/79*24</f>
        <v>151898.7341772152</v>
      </c>
      <c r="D49" s="61">
        <f>716000/79*24</f>
        <v>217518.98734177212</v>
      </c>
      <c r="E49" s="60">
        <f t="shared" ref="E49:E56" si="9">SUM(G49-B49-C49-D49)</f>
        <v>1231900.2531645568</v>
      </c>
      <c r="F49" s="62">
        <f>SUM(B49:E49)</f>
        <v>2087090.1265822782</v>
      </c>
      <c r="G49" s="87">
        <f>6870005/79*24</f>
        <v>2087090.1265822784</v>
      </c>
      <c r="H49" s="40"/>
      <c r="I49" s="40"/>
      <c r="J49" s="40"/>
      <c r="K49" s="40"/>
      <c r="L49" s="40"/>
      <c r="M49" s="40"/>
    </row>
    <row r="50" spans="1:13" x14ac:dyDescent="0.3">
      <c r="A50" s="58" t="s">
        <v>47</v>
      </c>
      <c r="B50" s="59">
        <f>1599000/79*4</f>
        <v>80962.025316455693</v>
      </c>
      <c r="C50" s="61">
        <f>500000/79*4</f>
        <v>25316.455696202531</v>
      </c>
      <c r="D50" s="61">
        <f>716000/79*4</f>
        <v>36253.164556962023</v>
      </c>
      <c r="E50" s="60">
        <f t="shared" si="9"/>
        <v>205316.70886075951</v>
      </c>
      <c r="F50" s="62">
        <f t="shared" ref="F50:F56" si="10">SUM(B50:E50)</f>
        <v>347848.35443037975</v>
      </c>
      <c r="G50" s="87">
        <f>6870005/79*4</f>
        <v>347848.35443037975</v>
      </c>
      <c r="H50" s="40"/>
      <c r="I50" s="40"/>
      <c r="J50" s="40"/>
      <c r="K50" s="40"/>
      <c r="L50" s="40"/>
      <c r="M50" s="40"/>
    </row>
    <row r="51" spans="1:13" x14ac:dyDescent="0.3">
      <c r="A51" s="58" t="s">
        <v>48</v>
      </c>
      <c r="B51" s="59">
        <f>1599000/79*4</f>
        <v>80962.025316455693</v>
      </c>
      <c r="C51" s="61">
        <f>500000/79*4</f>
        <v>25316.455696202531</v>
      </c>
      <c r="D51" s="61">
        <f>716000/79*4</f>
        <v>36253.164556962023</v>
      </c>
      <c r="E51" s="60">
        <f t="shared" si="9"/>
        <v>205316.70886075951</v>
      </c>
      <c r="F51" s="62">
        <f t="shared" si="10"/>
        <v>347848.35443037975</v>
      </c>
      <c r="G51" s="87">
        <f>6870005/79*4</f>
        <v>347848.35443037975</v>
      </c>
      <c r="H51" s="40"/>
      <c r="I51" s="40"/>
      <c r="J51" s="40"/>
      <c r="K51" s="40"/>
      <c r="L51" s="40"/>
      <c r="M51" s="40"/>
    </row>
    <row r="52" spans="1:13" x14ac:dyDescent="0.3">
      <c r="A52" s="58" t="s">
        <v>49</v>
      </c>
      <c r="B52" s="59">
        <f>1599000/79*2</f>
        <v>40481.012658227846</v>
      </c>
      <c r="C52" s="61">
        <f>500000/79*2</f>
        <v>12658.227848101265</v>
      </c>
      <c r="D52" s="61">
        <f>716000/79*2</f>
        <v>18126.582278481012</v>
      </c>
      <c r="E52" s="60">
        <f t="shared" si="9"/>
        <v>102658.35443037975</v>
      </c>
      <c r="F52" s="62">
        <f t="shared" si="10"/>
        <v>173924.17721518988</v>
      </c>
      <c r="G52" s="87">
        <f>6870005/79*2</f>
        <v>173924.17721518988</v>
      </c>
      <c r="H52" s="40"/>
      <c r="I52" s="40"/>
      <c r="J52" s="40"/>
      <c r="K52" s="40"/>
      <c r="L52" s="40"/>
      <c r="M52" s="40"/>
    </row>
    <row r="53" spans="1:13" x14ac:dyDescent="0.3">
      <c r="A53" s="58" t="s">
        <v>50</v>
      </c>
      <c r="B53" s="59">
        <f>1599000/79*2</f>
        <v>40481.012658227846</v>
      </c>
      <c r="C53" s="61">
        <f>500000/79*2</f>
        <v>12658.227848101265</v>
      </c>
      <c r="D53" s="61">
        <f>716000/79*2</f>
        <v>18126.582278481012</v>
      </c>
      <c r="E53" s="60">
        <f t="shared" si="9"/>
        <v>102658.35443037975</v>
      </c>
      <c r="F53" s="62">
        <f t="shared" si="10"/>
        <v>173924.17721518988</v>
      </c>
      <c r="G53" s="87">
        <f>6870005/79*2</f>
        <v>173924.17721518988</v>
      </c>
      <c r="H53" s="40"/>
      <c r="I53" s="40"/>
      <c r="J53" s="40"/>
      <c r="K53" s="40"/>
      <c r="L53" s="40"/>
      <c r="M53" s="40"/>
    </row>
    <row r="54" spans="1:13" x14ac:dyDescent="0.3">
      <c r="A54" s="58" t="s">
        <v>51</v>
      </c>
      <c r="B54" s="59">
        <f>1599000/79*1</f>
        <v>20240.506329113923</v>
      </c>
      <c r="C54" s="61">
        <f>500000/79*1</f>
        <v>6329.1139240506327</v>
      </c>
      <c r="D54" s="61">
        <f>716000/79*1</f>
        <v>9063.2911392405058</v>
      </c>
      <c r="E54" s="60">
        <f t="shared" si="9"/>
        <v>51329.177215189877</v>
      </c>
      <c r="F54" s="62">
        <f t="shared" si="10"/>
        <v>86962.088607594938</v>
      </c>
      <c r="G54" s="87">
        <f>6870005/79*1</f>
        <v>86962.088607594938</v>
      </c>
      <c r="H54" s="40"/>
      <c r="I54" s="40"/>
      <c r="J54" s="40"/>
      <c r="K54" s="40"/>
      <c r="L54" s="40"/>
      <c r="M54" s="40"/>
    </row>
    <row r="55" spans="1:13" x14ac:dyDescent="0.3">
      <c r="A55" s="58" t="s">
        <v>52</v>
      </c>
      <c r="B55" s="59">
        <f>1599000/80*0</f>
        <v>0</v>
      </c>
      <c r="C55" s="61">
        <f>500000/80*0</f>
        <v>0</v>
      </c>
      <c r="D55" s="61">
        <f>716000/80*0</f>
        <v>0</v>
      </c>
      <c r="E55" s="60">
        <f t="shared" si="9"/>
        <v>0</v>
      </c>
      <c r="F55" s="62">
        <f t="shared" si="10"/>
        <v>0</v>
      </c>
      <c r="G55" s="87">
        <f>6870005/80*0</f>
        <v>0</v>
      </c>
      <c r="H55" s="40"/>
      <c r="I55" s="40"/>
      <c r="J55" s="40"/>
      <c r="K55" s="40"/>
      <c r="L55" s="40"/>
      <c r="M55" s="40"/>
    </row>
    <row r="56" spans="1:13" x14ac:dyDescent="0.3">
      <c r="A56" s="58" t="s">
        <v>53</v>
      </c>
      <c r="B56" s="59">
        <f>1599000/79*4</f>
        <v>80962.025316455693</v>
      </c>
      <c r="C56" s="61">
        <f>500000/79*4</f>
        <v>25316.455696202531</v>
      </c>
      <c r="D56" s="61">
        <f>716000/79*4</f>
        <v>36253.164556962023</v>
      </c>
      <c r="E56" s="60">
        <f t="shared" si="9"/>
        <v>205316.70886075951</v>
      </c>
      <c r="F56" s="62">
        <f t="shared" si="10"/>
        <v>347848.35443037975</v>
      </c>
      <c r="G56" s="87">
        <f>6870005/79*4</f>
        <v>347848.35443037975</v>
      </c>
      <c r="H56" s="40"/>
      <c r="I56" s="40"/>
      <c r="J56" s="40"/>
      <c r="K56" s="40"/>
      <c r="L56" s="40"/>
      <c r="M56" s="40"/>
    </row>
    <row r="57" spans="1:13" ht="15" thickBot="1" x14ac:dyDescent="0.35">
      <c r="A57" s="65" t="s">
        <v>54</v>
      </c>
      <c r="B57" s="66">
        <f t="shared" ref="B57:G57" si="11">SUM(B48:B56)</f>
        <v>1599000</v>
      </c>
      <c r="C57" s="67">
        <f t="shared" si="11"/>
        <v>500000</v>
      </c>
      <c r="D57" s="67">
        <f t="shared" si="11"/>
        <v>715999.99999999965</v>
      </c>
      <c r="E57" s="68">
        <f t="shared" si="11"/>
        <v>4055005</v>
      </c>
      <c r="F57" s="69">
        <f t="shared" si="11"/>
        <v>6870004.9999999981</v>
      </c>
      <c r="G57" s="88">
        <f t="shared" si="11"/>
        <v>6870004.9999999991</v>
      </c>
      <c r="H57" s="40"/>
      <c r="I57" s="40"/>
      <c r="J57" s="40"/>
      <c r="K57" s="40"/>
      <c r="L57" s="40"/>
      <c r="M57" s="40"/>
    </row>
    <row r="58" spans="1:13" x14ac:dyDescent="0.3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</row>
    <row r="59" spans="1:13" ht="15" thickBot="1" x14ac:dyDescent="0.35">
      <c r="A59" s="37" t="s">
        <v>35</v>
      </c>
      <c r="B59" s="38" t="s">
        <v>73</v>
      </c>
      <c r="C59" s="38"/>
      <c r="D59" s="38"/>
      <c r="E59" s="38"/>
      <c r="F59" s="38"/>
      <c r="G59" s="38"/>
      <c r="H59" s="38"/>
      <c r="I59" s="38"/>
      <c r="J59" s="40"/>
      <c r="K59" s="40"/>
      <c r="L59" s="40"/>
      <c r="M59" s="40"/>
    </row>
    <row r="60" spans="1:13" x14ac:dyDescent="0.3">
      <c r="A60" s="41"/>
      <c r="B60" s="42" t="s">
        <v>37</v>
      </c>
      <c r="C60" s="43"/>
      <c r="D60" s="45" t="s">
        <v>39</v>
      </c>
      <c r="E60" s="89"/>
      <c r="F60" s="44" t="s">
        <v>38</v>
      </c>
      <c r="G60" s="48" t="s">
        <v>40</v>
      </c>
      <c r="H60" s="47" t="s">
        <v>74</v>
      </c>
      <c r="I60" s="45" t="s">
        <v>41</v>
      </c>
      <c r="J60" s="45" t="s">
        <v>75</v>
      </c>
      <c r="K60" s="48" t="s">
        <v>60</v>
      </c>
      <c r="L60" s="40"/>
      <c r="M60" s="40"/>
    </row>
    <row r="61" spans="1:13" ht="40.799999999999997" x14ac:dyDescent="0.3">
      <c r="A61" s="41"/>
      <c r="B61" s="50" t="s">
        <v>43</v>
      </c>
      <c r="C61" s="51" t="s">
        <v>44</v>
      </c>
      <c r="D61" s="53"/>
      <c r="E61" s="90" t="s">
        <v>76</v>
      </c>
      <c r="F61" s="52"/>
      <c r="G61" s="56"/>
      <c r="H61" s="55"/>
      <c r="I61" s="53"/>
      <c r="J61" s="53"/>
      <c r="K61" s="56"/>
      <c r="L61" s="40"/>
      <c r="M61" s="40"/>
    </row>
    <row r="62" spans="1:13" x14ac:dyDescent="0.3">
      <c r="A62" s="58" t="s">
        <v>45</v>
      </c>
      <c r="B62" s="59">
        <f>4212828*94.74%</f>
        <v>3991233.2471999996</v>
      </c>
      <c r="C62" s="61">
        <v>14742000</v>
      </c>
      <c r="D62" s="61">
        <f>1367676/34576*19317/2</f>
        <v>382048.20239472465</v>
      </c>
      <c r="E62" s="61">
        <f>120000+2100</f>
        <v>122100</v>
      </c>
      <c r="F62" s="60">
        <f>SUM(K62-B62-C62-E62-D62)</f>
        <v>15358887.814390417</v>
      </c>
      <c r="G62" s="62">
        <f>SUM(B62:F62)</f>
        <v>34596269.263985142</v>
      </c>
      <c r="H62" s="59">
        <f>(28525573+2234948)*94.74%-1671</f>
        <v>29140846.595399998</v>
      </c>
      <c r="I62" s="61">
        <f>18119602/34576*19317/2</f>
        <v>5061550.6685851458</v>
      </c>
      <c r="J62" s="61">
        <v>393872</v>
      </c>
      <c r="K62" s="62">
        <f>SUM(H62:I62,J62)</f>
        <v>34596269.263985142</v>
      </c>
      <c r="L62" s="40"/>
      <c r="M62" s="40"/>
    </row>
    <row r="63" spans="1:13" x14ac:dyDescent="0.3">
      <c r="A63" s="58" t="s">
        <v>46</v>
      </c>
      <c r="B63" s="59">
        <f>4685880*92.55%</f>
        <v>4336781.9400000004</v>
      </c>
      <c r="C63" s="61">
        <v>6426000</v>
      </c>
      <c r="D63" s="61">
        <f>1367676/34576*8662/2</f>
        <v>171315.50080981027</v>
      </c>
      <c r="E63" s="61"/>
      <c r="F63" s="60">
        <f>SUM(K63-B63-C63-D63-E63)</f>
        <v>13109355.592996757</v>
      </c>
      <c r="G63" s="62">
        <f t="shared" ref="G63:G71" si="12">SUM(B63:F63)</f>
        <v>24043453.03380657</v>
      </c>
      <c r="H63" s="59">
        <f>(26275891-2234949-705000)*92.55%-245</f>
        <v>21597169.320999999</v>
      </c>
      <c r="I63" s="61">
        <f>18119602/34576*8662/2</f>
        <v>2269666.7128065713</v>
      </c>
      <c r="J63" s="61">
        <v>176617</v>
      </c>
      <c r="K63" s="62">
        <f>SUM(H63:I63,J63)</f>
        <v>24043453.03380657</v>
      </c>
      <c r="L63" s="40"/>
      <c r="M63" s="40"/>
    </row>
    <row r="64" spans="1:13" x14ac:dyDescent="0.3">
      <c r="A64" s="91" t="s">
        <v>47</v>
      </c>
      <c r="B64" s="59">
        <v>359730</v>
      </c>
      <c r="C64" s="61">
        <f>3780000/2819*1920</f>
        <v>2574529.9751684992</v>
      </c>
      <c r="D64" s="61">
        <f>1367676/34576*1920/2</f>
        <v>37973.419713095784</v>
      </c>
      <c r="E64" s="61"/>
      <c r="F64" s="60">
        <f>SUM(K64-B64-C64-D64-E64)</f>
        <v>141391.9711526483</v>
      </c>
      <c r="G64" s="62">
        <f t="shared" si="12"/>
        <v>3113625.3660342433</v>
      </c>
      <c r="H64" s="59">
        <f>2571388</f>
        <v>2571388</v>
      </c>
      <c r="I64" s="61">
        <f>18119602/34576*1920/2</f>
        <v>503089.36603424343</v>
      </c>
      <c r="J64" s="61">
        <v>39148</v>
      </c>
      <c r="K64" s="62">
        <f>SUM(H64:I64,J64)</f>
        <v>3113625.3660342433</v>
      </c>
      <c r="L64" s="40"/>
      <c r="M64" s="40"/>
    </row>
    <row r="65" spans="1:13" x14ac:dyDescent="0.3">
      <c r="A65" s="91" t="s">
        <v>48</v>
      </c>
      <c r="B65" s="59"/>
      <c r="C65" s="61"/>
      <c r="D65" s="61"/>
      <c r="E65" s="61"/>
      <c r="F65" s="60">
        <f>SUM(K65-B65-C65-D65)</f>
        <v>0</v>
      </c>
      <c r="G65" s="62">
        <f t="shared" si="12"/>
        <v>0</v>
      </c>
      <c r="H65" s="59">
        <v>0</v>
      </c>
      <c r="I65" s="61"/>
      <c r="J65" s="61"/>
      <c r="K65" s="62">
        <f t="shared" ref="K65:K70" si="13">SUM(H65:I65,J65)</f>
        <v>0</v>
      </c>
      <c r="L65" s="40"/>
      <c r="M65" s="40"/>
    </row>
    <row r="66" spans="1:13" x14ac:dyDescent="0.3">
      <c r="A66" s="91" t="s">
        <v>49</v>
      </c>
      <c r="B66" s="59">
        <v>359730</v>
      </c>
      <c r="C66" s="61">
        <f>3780000/2819*899</f>
        <v>1205470.0248315004</v>
      </c>
      <c r="D66" s="61">
        <f>1367676/34576*899/2</f>
        <v>17780.262667746414</v>
      </c>
      <c r="E66" s="61"/>
      <c r="F66" s="60">
        <f>SUM(K66-B66-C66-D66-E66)</f>
        <v>1242297.8271178284</v>
      </c>
      <c r="G66" s="62">
        <f t="shared" si="12"/>
        <v>2825278.1146170753</v>
      </c>
      <c r="H66" s="59">
        <f>2571387</f>
        <v>2571387</v>
      </c>
      <c r="I66" s="61">
        <f>18119602/34576*899/2</f>
        <v>235561.11461707545</v>
      </c>
      <c r="J66" s="61">
        <v>18330</v>
      </c>
      <c r="K66" s="62">
        <f t="shared" si="13"/>
        <v>2825278.1146170753</v>
      </c>
      <c r="L66" s="40"/>
      <c r="M66" s="40"/>
    </row>
    <row r="67" spans="1:13" x14ac:dyDescent="0.3">
      <c r="A67" s="91" t="s">
        <v>50</v>
      </c>
      <c r="B67" s="59"/>
      <c r="C67" s="61"/>
      <c r="D67" s="61"/>
      <c r="E67" s="61"/>
      <c r="F67" s="60">
        <f>SUM(K67-B67-C67-D67)</f>
        <v>0</v>
      </c>
      <c r="G67" s="62">
        <f t="shared" si="12"/>
        <v>0</v>
      </c>
      <c r="H67" s="59">
        <v>0</v>
      </c>
      <c r="I67" s="61"/>
      <c r="J67" s="61"/>
      <c r="K67" s="62">
        <f t="shared" si="13"/>
        <v>0</v>
      </c>
      <c r="L67" s="92"/>
      <c r="M67" s="40"/>
    </row>
    <row r="68" spans="1:13" x14ac:dyDescent="0.3">
      <c r="A68" s="91" t="s">
        <v>51</v>
      </c>
      <c r="B68" s="59"/>
      <c r="C68" s="61"/>
      <c r="D68" s="61"/>
      <c r="E68" s="61"/>
      <c r="F68" s="60">
        <f>SUM(K68-B68-C68-D68)</f>
        <v>0</v>
      </c>
      <c r="G68" s="62">
        <f t="shared" si="12"/>
        <v>0</v>
      </c>
      <c r="H68" s="59">
        <v>0</v>
      </c>
      <c r="I68" s="61"/>
      <c r="J68" s="61"/>
      <c r="K68" s="62">
        <f t="shared" si="13"/>
        <v>0</v>
      </c>
      <c r="L68" s="40"/>
      <c r="M68" s="40"/>
    </row>
    <row r="69" spans="1:13" x14ac:dyDescent="0.3">
      <c r="A69" s="91" t="s">
        <v>52</v>
      </c>
      <c r="B69" s="59">
        <f>4212828*5.26%</f>
        <v>221594.75280000002</v>
      </c>
      <c r="C69" s="61">
        <v>1890000</v>
      </c>
      <c r="D69" s="61">
        <f>1367676/34576*1873/2</f>
        <v>37043.862043035631</v>
      </c>
      <c r="E69" s="61"/>
      <c r="F69" s="93">
        <f>SUM(K69-B69-C69-D69-E69)</f>
        <v>-5.2648172197223175E-2</v>
      </c>
      <c r="G69" s="62">
        <f>SUM(B69:F69)</f>
        <v>2148638.5621948633</v>
      </c>
      <c r="H69" s="94">
        <f>(30760521*5.26%)+1671</f>
        <v>1619674.4046</v>
      </c>
      <c r="I69" s="61">
        <f>18119602/34576*1873/2</f>
        <v>490774.1575948635</v>
      </c>
      <c r="J69" s="61">
        <v>38190</v>
      </c>
      <c r="K69" s="62">
        <f t="shared" si="13"/>
        <v>2148638.5621948633</v>
      </c>
      <c r="L69" s="40"/>
      <c r="M69" s="40"/>
    </row>
    <row r="70" spans="1:13" x14ac:dyDescent="0.3">
      <c r="A70" s="91" t="s">
        <v>67</v>
      </c>
      <c r="B70" s="59">
        <f>4685880*7.45%</f>
        <v>349098.06</v>
      </c>
      <c r="C70" s="61">
        <v>1890000</v>
      </c>
      <c r="D70" s="61">
        <f>1367676/34576*1905/2</f>
        <v>37676.752371587223</v>
      </c>
      <c r="E70" s="61"/>
      <c r="F70" s="93">
        <f>SUM(K70-B70-C70-D70-E70)</f>
        <v>-0.1530094862828264</v>
      </c>
      <c r="G70" s="62">
        <f>SUM(B70:F70)</f>
        <v>2276774.659362101</v>
      </c>
      <c r="H70" s="94">
        <f>(23335942*7.45%)+245</f>
        <v>1738772.679</v>
      </c>
      <c r="I70" s="61">
        <f>18119602/34576*1905/2</f>
        <v>499158.98036210088</v>
      </c>
      <c r="J70" s="61">
        <v>38843</v>
      </c>
      <c r="K70" s="62">
        <f t="shared" si="13"/>
        <v>2276774.659362101</v>
      </c>
      <c r="L70" s="40"/>
      <c r="M70" s="40"/>
    </row>
    <row r="71" spans="1:13" x14ac:dyDescent="0.3">
      <c r="A71" s="58" t="s">
        <v>53</v>
      </c>
      <c r="B71" s="59">
        <v>0</v>
      </c>
      <c r="C71" s="61">
        <v>0</v>
      </c>
      <c r="D71" s="61">
        <v>0</v>
      </c>
      <c r="E71" s="61"/>
      <c r="F71" s="60">
        <f>SUM(K71-B71-C71-D71)</f>
        <v>0</v>
      </c>
      <c r="G71" s="62">
        <f t="shared" si="12"/>
        <v>0</v>
      </c>
      <c r="H71" s="59">
        <v>0</v>
      </c>
      <c r="I71" s="61">
        <v>0</v>
      </c>
      <c r="J71" s="61">
        <v>0</v>
      </c>
      <c r="K71" s="62">
        <f>SUM(H71:J71)</f>
        <v>0</v>
      </c>
      <c r="L71" s="40"/>
      <c r="M71" s="40"/>
    </row>
    <row r="72" spans="1:13" ht="15" thickBot="1" x14ac:dyDescent="0.35">
      <c r="A72" s="65" t="s">
        <v>54</v>
      </c>
      <c r="B72" s="66">
        <f t="shared" ref="B72:K72" si="14">SUM(B62:B71)</f>
        <v>9618168.0000000019</v>
      </c>
      <c r="C72" s="67">
        <f t="shared" si="14"/>
        <v>28728000</v>
      </c>
      <c r="D72" s="67">
        <f>SUM(D62:D71)</f>
        <v>683838</v>
      </c>
      <c r="E72" s="67">
        <f>SUM(E62:E71)</f>
        <v>122100</v>
      </c>
      <c r="F72" s="68">
        <f t="shared" si="14"/>
        <v>29851932.999999993</v>
      </c>
      <c r="G72" s="69">
        <f t="shared" si="14"/>
        <v>69004039</v>
      </c>
      <c r="H72" s="66">
        <f t="shared" si="14"/>
        <v>59239238</v>
      </c>
      <c r="I72" s="67">
        <f t="shared" si="14"/>
        <v>9059801</v>
      </c>
      <c r="J72" s="67">
        <f t="shared" si="14"/>
        <v>705000</v>
      </c>
      <c r="K72" s="69">
        <f t="shared" si="14"/>
        <v>69004039</v>
      </c>
      <c r="L72" s="40"/>
      <c r="M72" s="40"/>
    </row>
    <row r="73" spans="1:13" x14ac:dyDescent="0.3">
      <c r="A73" s="95"/>
      <c r="B73" s="70">
        <v>9618168</v>
      </c>
      <c r="C73" s="70">
        <v>28728000</v>
      </c>
      <c r="D73" s="70"/>
      <c r="E73" s="70"/>
      <c r="F73" s="70">
        <v>29851933</v>
      </c>
      <c r="G73" s="70"/>
      <c r="H73" s="70"/>
      <c r="I73" s="70"/>
      <c r="J73" s="40"/>
      <c r="K73" s="40"/>
      <c r="L73" s="40"/>
      <c r="M73" s="40"/>
    </row>
    <row r="74" spans="1:13" ht="15" thickBot="1" x14ac:dyDescent="0.35">
      <c r="A74" s="37" t="s">
        <v>35</v>
      </c>
      <c r="B74" s="96" t="s">
        <v>77</v>
      </c>
      <c r="C74" s="97"/>
      <c r="D74" s="97"/>
      <c r="E74" s="97"/>
      <c r="F74" s="97"/>
      <c r="G74" s="97"/>
      <c r="H74" s="98"/>
      <c r="I74" s="70"/>
      <c r="J74" s="40"/>
      <c r="K74" s="40"/>
      <c r="L74" s="40"/>
      <c r="M74" s="40"/>
    </row>
    <row r="75" spans="1:13" x14ac:dyDescent="0.3">
      <c r="A75" s="41"/>
      <c r="B75" s="42" t="s">
        <v>37</v>
      </c>
      <c r="C75" s="43"/>
      <c r="D75" s="44" t="s">
        <v>78</v>
      </c>
      <c r="E75" s="45" t="s">
        <v>79</v>
      </c>
      <c r="F75" s="45" t="s">
        <v>64</v>
      </c>
      <c r="G75" s="44" t="s">
        <v>38</v>
      </c>
      <c r="H75" s="45" t="s">
        <v>80</v>
      </c>
      <c r="I75" s="48" t="s">
        <v>40</v>
      </c>
      <c r="J75" s="47" t="s">
        <v>81</v>
      </c>
      <c r="K75" s="45" t="s">
        <v>82</v>
      </c>
      <c r="L75" s="48" t="s">
        <v>60</v>
      </c>
      <c r="M75" s="40"/>
    </row>
    <row r="76" spans="1:13" ht="30.6" x14ac:dyDescent="0.3">
      <c r="A76" s="41"/>
      <c r="B76" s="50" t="s">
        <v>43</v>
      </c>
      <c r="C76" s="51" t="s">
        <v>44</v>
      </c>
      <c r="D76" s="52"/>
      <c r="E76" s="53"/>
      <c r="F76" s="53"/>
      <c r="G76" s="52"/>
      <c r="H76" s="53"/>
      <c r="I76" s="56"/>
      <c r="J76" s="55"/>
      <c r="K76" s="53"/>
      <c r="L76" s="56"/>
      <c r="M76" s="40"/>
    </row>
    <row r="77" spans="1:13" x14ac:dyDescent="0.3">
      <c r="A77" s="58" t="s">
        <v>45</v>
      </c>
      <c r="B77" s="59">
        <f>1432116/48*44</f>
        <v>1312773</v>
      </c>
      <c r="C77" s="61">
        <f>6886080/48*44</f>
        <v>6312240</v>
      </c>
      <c r="D77" s="61">
        <f>3012186+100</f>
        <v>3012286</v>
      </c>
      <c r="E77" s="61">
        <v>389000</v>
      </c>
      <c r="F77" s="61">
        <f>451290/48*44</f>
        <v>413682.5</v>
      </c>
      <c r="G77" s="60">
        <f>SUM(L77-B77-C77-D77-E77-F77-H77)</f>
        <v>7596262.4666666659</v>
      </c>
      <c r="H77" s="61">
        <f>1367676*10%/48*44</f>
        <v>125370.30000000002</v>
      </c>
      <c r="I77" s="62">
        <f>SUM(B77:H77)</f>
        <v>19161614.266666666</v>
      </c>
      <c r="J77" s="59">
        <f>18119602*10%/48*44</f>
        <v>1660963.5166666668</v>
      </c>
      <c r="K77" s="61">
        <f>19091619/48*44</f>
        <v>17500650.75</v>
      </c>
      <c r="L77" s="99">
        <f>J77+K77</f>
        <v>19161614.266666666</v>
      </c>
      <c r="M77" s="92"/>
    </row>
    <row r="78" spans="1:13" x14ac:dyDescent="0.3">
      <c r="A78" s="58" t="s">
        <v>46</v>
      </c>
      <c r="B78" s="59">
        <f>1432116/48*4</f>
        <v>119343</v>
      </c>
      <c r="C78" s="61">
        <f>6886080/48*4</f>
        <v>573840</v>
      </c>
      <c r="D78" s="61">
        <v>0</v>
      </c>
      <c r="E78" s="61">
        <v>0</v>
      </c>
      <c r="F78" s="61">
        <f>451290/48*4</f>
        <v>37607.5</v>
      </c>
      <c r="G78" s="60">
        <f>SUM(L78-B78-C78-D78-E78-F78-H78)</f>
        <v>999777.1333333333</v>
      </c>
      <c r="H78" s="61">
        <f>1367676*10%/48*4</f>
        <v>11397.300000000001</v>
      </c>
      <c r="I78" s="62">
        <f>SUM(B78:H78)</f>
        <v>1741964.9333333333</v>
      </c>
      <c r="J78" s="59">
        <f>18119602*10%/48*4</f>
        <v>150996.68333333335</v>
      </c>
      <c r="K78" s="61">
        <f>19091619/48*4</f>
        <v>1590968.25</v>
      </c>
      <c r="L78" s="99">
        <f>J78+K78</f>
        <v>1741964.9333333333</v>
      </c>
      <c r="M78" s="40"/>
    </row>
    <row r="79" spans="1:13" x14ac:dyDescent="0.3">
      <c r="A79" s="58" t="s">
        <v>49</v>
      </c>
      <c r="B79" s="59">
        <f>1432000/51*0</f>
        <v>0</v>
      </c>
      <c r="C79" s="61">
        <v>0</v>
      </c>
      <c r="D79" s="61">
        <v>0</v>
      </c>
      <c r="E79" s="61">
        <v>0</v>
      </c>
      <c r="F79" s="61">
        <v>0</v>
      </c>
      <c r="G79" s="60">
        <f>SUM(L79-B79-C79-D79-H79)</f>
        <v>0</v>
      </c>
      <c r="H79" s="61">
        <v>0</v>
      </c>
      <c r="I79" s="62">
        <f>SUM(B79:H79)</f>
        <v>0</v>
      </c>
      <c r="J79" s="59">
        <v>0</v>
      </c>
      <c r="K79" s="61">
        <v>0</v>
      </c>
      <c r="L79" s="99">
        <f>J79+K79</f>
        <v>0</v>
      </c>
      <c r="M79" s="40"/>
    </row>
    <row r="80" spans="1:13" x14ac:dyDescent="0.3">
      <c r="A80" s="58" t="s">
        <v>52</v>
      </c>
      <c r="B80" s="59">
        <f>1432000/51*0</f>
        <v>0</v>
      </c>
      <c r="C80" s="61">
        <v>0</v>
      </c>
      <c r="D80" s="61">
        <v>0</v>
      </c>
      <c r="E80" s="61">
        <v>0</v>
      </c>
      <c r="F80" s="61">
        <v>0</v>
      </c>
      <c r="G80" s="60">
        <f>SUM(L80-B80-C80-D80-H80)</f>
        <v>0</v>
      </c>
      <c r="H80" s="61">
        <v>0</v>
      </c>
      <c r="I80" s="62">
        <f>SUM(B80:H80)</f>
        <v>0</v>
      </c>
      <c r="J80" s="59">
        <v>0</v>
      </c>
      <c r="K80" s="61">
        <v>0</v>
      </c>
      <c r="L80" s="99">
        <f>J80+K80</f>
        <v>0</v>
      </c>
      <c r="M80" s="40"/>
    </row>
    <row r="81" spans="1:13" ht="15" thickBot="1" x14ac:dyDescent="0.35">
      <c r="A81" s="65" t="s">
        <v>54</v>
      </c>
      <c r="B81" s="66">
        <f>SUM(B77:B80)</f>
        <v>1432116</v>
      </c>
      <c r="C81" s="67">
        <f>SUM(C77:C80)</f>
        <v>6886080</v>
      </c>
      <c r="D81" s="67">
        <f>SUM(D77:D78)</f>
        <v>3012286</v>
      </c>
      <c r="E81" s="67">
        <f>SUM(E77:E80)</f>
        <v>389000</v>
      </c>
      <c r="F81" s="67">
        <f>SUM(F77:F80)</f>
        <v>451290</v>
      </c>
      <c r="G81" s="68">
        <f t="shared" ref="G81:L81" si="15">SUM(G77:G80)</f>
        <v>8596039.5999999996</v>
      </c>
      <c r="H81" s="67">
        <f>SUM(H77:H80)</f>
        <v>136767.6</v>
      </c>
      <c r="I81" s="69">
        <f t="shared" si="15"/>
        <v>20903579.199999999</v>
      </c>
      <c r="J81" s="66">
        <f>SUM(J77:J80)</f>
        <v>1811960.2000000002</v>
      </c>
      <c r="K81" s="67">
        <f t="shared" si="15"/>
        <v>19091619</v>
      </c>
      <c r="L81" s="69">
        <f t="shared" si="15"/>
        <v>20903579.199999999</v>
      </c>
      <c r="M81" s="40"/>
    </row>
    <row r="82" spans="1:13" x14ac:dyDescent="0.3">
      <c r="A82" s="95"/>
      <c r="B82" s="70"/>
      <c r="C82" s="70"/>
      <c r="D82" s="70"/>
      <c r="E82" s="70"/>
      <c r="F82" s="70"/>
      <c r="G82" s="70"/>
      <c r="H82" s="70"/>
      <c r="I82" s="70"/>
      <c r="J82" s="40"/>
      <c r="K82" s="40"/>
      <c r="L82" s="40"/>
      <c r="M82" s="40"/>
    </row>
    <row r="83" spans="1:13" x14ac:dyDescent="0.3">
      <c r="A83" s="40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</row>
    <row r="84" spans="1:13" ht="15" thickBot="1" x14ac:dyDescent="0.35">
      <c r="A84" s="37" t="s">
        <v>35</v>
      </c>
      <c r="B84" s="100" t="s">
        <v>83</v>
      </c>
      <c r="C84" s="101"/>
      <c r="D84" s="101"/>
      <c r="E84" s="101"/>
      <c r="F84" s="101"/>
      <c r="G84" s="101"/>
      <c r="H84" s="101"/>
      <c r="I84" s="102"/>
      <c r="J84" s="49"/>
      <c r="K84" s="49"/>
      <c r="L84" s="40"/>
      <c r="M84" s="40"/>
    </row>
    <row r="85" spans="1:13" x14ac:dyDescent="0.3">
      <c r="A85" s="41"/>
      <c r="B85" s="42" t="s">
        <v>37</v>
      </c>
      <c r="C85" s="43"/>
      <c r="D85" s="43"/>
      <c r="E85" s="103"/>
      <c r="F85" s="103"/>
      <c r="G85" s="104" t="s">
        <v>84</v>
      </c>
      <c r="H85" s="105"/>
      <c r="I85" s="44" t="s">
        <v>38</v>
      </c>
      <c r="J85" s="48" t="s">
        <v>40</v>
      </c>
      <c r="K85" s="85" t="s">
        <v>42</v>
      </c>
      <c r="L85" s="63"/>
      <c r="M85" s="40"/>
    </row>
    <row r="86" spans="1:13" ht="40.799999999999997" x14ac:dyDescent="0.3">
      <c r="A86" s="41"/>
      <c r="B86" s="50" t="s">
        <v>43</v>
      </c>
      <c r="C86" s="51" t="s">
        <v>85</v>
      </c>
      <c r="D86" s="106" t="s">
        <v>86</v>
      </c>
      <c r="E86" s="106" t="s">
        <v>64</v>
      </c>
      <c r="F86" s="51" t="s">
        <v>56</v>
      </c>
      <c r="G86" s="51" t="s">
        <v>87</v>
      </c>
      <c r="H86" s="107" t="s">
        <v>62</v>
      </c>
      <c r="I86" s="52"/>
      <c r="J86" s="56"/>
      <c r="K86" s="86"/>
      <c r="L86" s="40"/>
      <c r="M86" s="40"/>
    </row>
    <row r="87" spans="1:13" x14ac:dyDescent="0.3">
      <c r="A87" s="58" t="s">
        <v>45</v>
      </c>
      <c r="B87" s="59">
        <f>SUM(B5,B19,B33,B62,B77,E5,H19,H33,H77,D62)</f>
        <v>7761461.8062340692</v>
      </c>
      <c r="C87" s="61">
        <f>SUM(C5,C19,C33,C48,B48,C62,C77)</f>
        <v>29106373.307325169</v>
      </c>
      <c r="D87" s="61">
        <f>SUM(B87:C87)</f>
        <v>36867835.113559239</v>
      </c>
      <c r="E87" s="108">
        <f>F33+F77</f>
        <v>1274386.5</v>
      </c>
      <c r="F87" s="61">
        <f>D19</f>
        <v>1253500</v>
      </c>
      <c r="G87" s="109">
        <f>SUM(E19,D33,D48,E62,E77)</f>
        <v>4777429.063291139</v>
      </c>
      <c r="H87" s="110">
        <f>SUM(F19,E33,D77,)</f>
        <v>7056086</v>
      </c>
      <c r="I87" s="60">
        <f>SUM(D5,G19,G33,E48,F62,G77)</f>
        <v>39016496.269004792</v>
      </c>
      <c r="J87" s="62">
        <f t="shared" ref="J87:J96" si="16">SUM(D87,G87,E87,F87,H87,I87,)</f>
        <v>90245732.94585517</v>
      </c>
      <c r="K87" s="87">
        <f>SUM(I5,M19,M33,G48,K62,L77)</f>
        <v>90245732.94585517</v>
      </c>
      <c r="L87" s="40"/>
      <c r="M87" s="40"/>
    </row>
    <row r="88" spans="1:13" x14ac:dyDescent="0.3">
      <c r="A88" s="58" t="s">
        <v>46</v>
      </c>
      <c r="B88" s="59">
        <f>SUM(B6,B20,B34,B63,B78,E6,H20,H34,D63,H78)</f>
        <v>5914240.6595165497</v>
      </c>
      <c r="C88" s="61">
        <f>SUM(C6,C20,C34,C49,B49,C630,C78,C63)</f>
        <v>13739908.804108735</v>
      </c>
      <c r="D88" s="61">
        <f>SUM(B88:C88)</f>
        <v>19654149.463625286</v>
      </c>
      <c r="E88" s="108">
        <f>F34+F78</f>
        <v>452020.53703703708</v>
      </c>
      <c r="F88" s="61">
        <f>D20</f>
        <v>890500</v>
      </c>
      <c r="G88" s="109">
        <f>SUM(E20,D34,D49+E63,)</f>
        <v>4349164.9873417718</v>
      </c>
      <c r="H88" s="110">
        <f>SUM(F20,E34+D78)</f>
        <v>3912344</v>
      </c>
      <c r="I88" s="60">
        <f>SUM(D6,G20,G34,E49,F63,G78)</f>
        <v>23128695.306853481</v>
      </c>
      <c r="J88" s="62">
        <f t="shared" si="16"/>
        <v>52386874.294857576</v>
      </c>
      <c r="K88" s="87">
        <f>SUM(I6,M20,M34,G49,K63,L78)</f>
        <v>52386874.294857576</v>
      </c>
      <c r="L88" s="40"/>
      <c r="M88" s="95"/>
    </row>
    <row r="89" spans="1:13" x14ac:dyDescent="0.3">
      <c r="A89" s="58" t="s">
        <v>47</v>
      </c>
      <c r="B89" s="59">
        <f>SUM(B7,B21,B35,B64,E7,H21,H35,D64)</f>
        <v>587038.80929415207</v>
      </c>
      <c r="C89" s="61">
        <f>SUM(C7,C21,C35,C50,B50,C64)</f>
        <v>4219801.7676565675</v>
      </c>
      <c r="D89" s="61">
        <f t="shared" ref="D89:D96" si="17">SUM(B89:C89)</f>
        <v>4806840.5769507196</v>
      </c>
      <c r="E89" s="108">
        <f t="shared" ref="E89:E96" si="18">F35</f>
        <v>79694.814814814818</v>
      </c>
      <c r="F89" s="61">
        <f>D21</f>
        <v>8000</v>
      </c>
      <c r="G89" s="109">
        <f>SUM(E21,D35,D50,)</f>
        <v>434653.16455696203</v>
      </c>
      <c r="H89" s="110">
        <f t="shared" ref="H89:H94" si="19">SUM(F21,E35)</f>
        <v>655810</v>
      </c>
      <c r="I89" s="60">
        <f>SUM(D7,G21,G35,E50,F64)</f>
        <v>476231.75338317105</v>
      </c>
      <c r="J89" s="62">
        <f t="shared" si="16"/>
        <v>6461230.3097056672</v>
      </c>
      <c r="K89" s="87">
        <f>SUM(I7,M21,M35,G50,K64)</f>
        <v>6461230.3097056672</v>
      </c>
      <c r="L89" s="40"/>
      <c r="M89" s="40"/>
    </row>
    <row r="90" spans="1:13" x14ac:dyDescent="0.3">
      <c r="A90" s="58" t="s">
        <v>48</v>
      </c>
      <c r="B90" s="59">
        <f>B36+H36</f>
        <v>28475.605555555554</v>
      </c>
      <c r="C90" s="61">
        <f>SUM(C8,C22,C36,C51,B51,C65)</f>
        <v>140598.48101265822</v>
      </c>
      <c r="D90" s="61">
        <f t="shared" si="17"/>
        <v>169074.08656821377</v>
      </c>
      <c r="E90" s="108">
        <f t="shared" si="18"/>
        <v>15938.962962962964</v>
      </c>
      <c r="F90" s="61"/>
      <c r="G90" s="109">
        <f>SUM(E22,D36,D51,D65)</f>
        <v>36253.164556962023</v>
      </c>
      <c r="H90" s="110">
        <f t="shared" si="19"/>
        <v>0</v>
      </c>
      <c r="I90" s="60">
        <f>SUM(D8,G22,G36,E51,F65)</f>
        <v>471551.95330520399</v>
      </c>
      <c r="J90" s="62">
        <f t="shared" si="16"/>
        <v>692818.16739334282</v>
      </c>
      <c r="K90" s="87">
        <f>SUM(I8,M22,M36,G51,K65)</f>
        <v>692818.16739334282</v>
      </c>
      <c r="L90" s="40"/>
      <c r="M90" s="95"/>
    </row>
    <row r="91" spans="1:13" x14ac:dyDescent="0.3">
      <c r="A91" s="58" t="s">
        <v>49</v>
      </c>
      <c r="B91" s="59">
        <f>SUM(B9,B23,B37,B66,E9,D66,H79+B79+H37)</f>
        <v>436703.56558213622</v>
      </c>
      <c r="C91" s="61">
        <f>SUM(C9,C23,C37,C52,B52,C66,C79)</f>
        <v>1481220.5768132394</v>
      </c>
      <c r="D91" s="61">
        <f t="shared" si="17"/>
        <v>1917924.1423953755</v>
      </c>
      <c r="E91" s="108">
        <f t="shared" si="18"/>
        <v>31877.925925925927</v>
      </c>
      <c r="F91" s="61"/>
      <c r="G91" s="109">
        <f>SUM(E23,D37,D52,)</f>
        <v>62626.582278481015</v>
      </c>
      <c r="H91" s="110">
        <f t="shared" si="19"/>
        <v>0</v>
      </c>
      <c r="I91" s="60">
        <f>SUM(D9,G23,G37,E52,G79,F66)</f>
        <v>1757885.401584638</v>
      </c>
      <c r="J91" s="62">
        <f t="shared" si="16"/>
        <v>3770314.0521844206</v>
      </c>
      <c r="K91" s="87">
        <f>SUM(I9,M23,M37,G52,K66,L79)</f>
        <v>3770314.0521844206</v>
      </c>
      <c r="L91" s="40"/>
      <c r="M91" s="95"/>
    </row>
    <row r="92" spans="1:13" x14ac:dyDescent="0.3">
      <c r="A92" s="58" t="s">
        <v>50</v>
      </c>
      <c r="B92" s="59">
        <f>SUM(B10,B24,B38,B67,E10,H38)</f>
        <v>118386.60582877959</v>
      </c>
      <c r="C92" s="61">
        <f>SUM(C10,C24,C38,C53,B53,C67)</f>
        <v>554131.86345714878</v>
      </c>
      <c r="D92" s="61">
        <f t="shared" si="17"/>
        <v>672518.46928592841</v>
      </c>
      <c r="E92" s="108">
        <f t="shared" si="18"/>
        <v>63755.851851851854</v>
      </c>
      <c r="F92" s="61"/>
      <c r="G92" s="109">
        <f>SUM(E24,D38,D53,D67)</f>
        <v>18126.582278481012</v>
      </c>
      <c r="H92" s="110">
        <f t="shared" si="19"/>
        <v>0</v>
      </c>
      <c r="I92" s="60">
        <f>SUM(D10,G24,G38,E53,F67)</f>
        <v>961746.79450323968</v>
      </c>
      <c r="J92" s="62">
        <f t="shared" si="16"/>
        <v>1716147.697919501</v>
      </c>
      <c r="K92" s="87">
        <f>SUM(I10,M24,M38,G53,K67)</f>
        <v>1716147.697919501</v>
      </c>
      <c r="L92" s="40"/>
      <c r="M92" s="95"/>
    </row>
    <row r="93" spans="1:13" x14ac:dyDescent="0.3">
      <c r="A93" s="58" t="s">
        <v>51</v>
      </c>
      <c r="B93" s="59">
        <f>SUM(B11,B25,B39,B68,E11,H25,H39)</f>
        <v>363647.72442622954</v>
      </c>
      <c r="C93" s="61">
        <f>SUM(C11,C25,C39,C54,B54,C68)</f>
        <v>1944552.1120564432</v>
      </c>
      <c r="D93" s="61">
        <f t="shared" si="17"/>
        <v>2308199.836482673</v>
      </c>
      <c r="E93" s="108">
        <f t="shared" si="18"/>
        <v>143450.66666666669</v>
      </c>
      <c r="F93" s="61">
        <f>D25</f>
        <v>16000</v>
      </c>
      <c r="G93" s="109">
        <f>SUM(E25,D39,D54,)</f>
        <v>509743.29113924049</v>
      </c>
      <c r="H93" s="110">
        <f t="shared" si="19"/>
        <v>587420</v>
      </c>
      <c r="I93" s="60">
        <f>SUM(D11,G25,G39,E54,F68)</f>
        <v>1725702.466395518</v>
      </c>
      <c r="J93" s="62">
        <f t="shared" si="16"/>
        <v>5290516.2606840981</v>
      </c>
      <c r="K93" s="87">
        <f>SUM(I11,M25,M39,G54,K68)</f>
        <v>5290516.2606840981</v>
      </c>
      <c r="L93" s="40"/>
      <c r="M93" s="95"/>
    </row>
    <row r="94" spans="1:13" x14ac:dyDescent="0.3">
      <c r="A94" s="58" t="s">
        <v>52</v>
      </c>
      <c r="B94" s="59">
        <f>SUM(B12,B26,B40,B69,E12,D69,H80,B80+H40)</f>
        <v>315589.82595414674</v>
      </c>
      <c r="C94" s="61">
        <f>SUM(C12,C26,C40,C55,B55,C69,C80)</f>
        <v>2095920</v>
      </c>
      <c r="D94" s="61">
        <f t="shared" si="17"/>
        <v>2411509.8259541467</v>
      </c>
      <c r="E94" s="108">
        <f t="shared" si="18"/>
        <v>31877.925925925927</v>
      </c>
      <c r="F94" s="61"/>
      <c r="G94" s="109">
        <f>SUM(E26,D40,D55,)</f>
        <v>44500</v>
      </c>
      <c r="H94" s="110">
        <f t="shared" si="19"/>
        <v>0</v>
      </c>
      <c r="I94" s="60">
        <f>SUM(D12,G26,G40,E55,F69,G80)</f>
        <v>350690.43624071678</v>
      </c>
      <c r="J94" s="62">
        <f t="shared" si="16"/>
        <v>2838578.1881207894</v>
      </c>
      <c r="K94" s="87">
        <f>SUM(I12,M26,M40,G55,K69,L80)</f>
        <v>2838578.1881207894</v>
      </c>
      <c r="L94" s="40"/>
      <c r="M94" s="40"/>
    </row>
    <row r="95" spans="1:13" x14ac:dyDescent="0.3">
      <c r="A95" s="58" t="s">
        <v>67</v>
      </c>
      <c r="B95" s="59">
        <f>B70+B41+H41+D70</f>
        <v>415250.41792714276</v>
      </c>
      <c r="C95" s="61">
        <f>C70+C41</f>
        <v>1890000</v>
      </c>
      <c r="D95" s="61">
        <f t="shared" si="17"/>
        <v>2305250.4179271427</v>
      </c>
      <c r="E95" s="108">
        <f t="shared" si="18"/>
        <v>15938.962962962964</v>
      </c>
      <c r="F95" s="61"/>
      <c r="G95" s="109">
        <f>D41</f>
        <v>50000</v>
      </c>
      <c r="H95" s="110">
        <f>E41</f>
        <v>0</v>
      </c>
      <c r="I95" s="60">
        <f>G41+F70</f>
        <v>250555.09143495822</v>
      </c>
      <c r="J95" s="62">
        <f t="shared" si="16"/>
        <v>2621744.4723250642</v>
      </c>
      <c r="K95" s="87">
        <f>K70+M41</f>
        <v>2621744.4723250642</v>
      </c>
      <c r="L95" s="40"/>
      <c r="M95" s="40"/>
    </row>
    <row r="96" spans="1:13" x14ac:dyDescent="0.3">
      <c r="A96" s="58" t="s">
        <v>53</v>
      </c>
      <c r="B96" s="59">
        <f>SUM(B13,B27,B42,B71,E13,H27,H42)</f>
        <v>221332.97968123862</v>
      </c>
      <c r="C96" s="61">
        <f>SUM(C13,C27,C42,C56,B56,C71)</f>
        <v>1707045.0875700354</v>
      </c>
      <c r="D96" s="61">
        <f t="shared" si="17"/>
        <v>1928378.0672512739</v>
      </c>
      <c r="E96" s="108">
        <f t="shared" si="18"/>
        <v>63755.851851851854</v>
      </c>
      <c r="F96" s="61">
        <f>D27</f>
        <v>12000</v>
      </c>
      <c r="G96" s="109">
        <f>SUM(E27,D42,D56,)</f>
        <v>543733.16455696197</v>
      </c>
      <c r="H96" s="110">
        <f>SUM(F27,E42)</f>
        <v>511550</v>
      </c>
      <c r="I96" s="60">
        <f>SUM(D13,G27,G42,E56,F71)</f>
        <v>1523200.5272942749</v>
      </c>
      <c r="J96" s="62">
        <f t="shared" si="16"/>
        <v>4582617.6109543629</v>
      </c>
      <c r="K96" s="87">
        <f>SUM(I13,M27,M42,G56,K71)</f>
        <v>4582617.6109543629</v>
      </c>
      <c r="L96" s="40"/>
      <c r="M96" s="40"/>
    </row>
    <row r="97" spans="1:13" ht="15" thickBot="1" x14ac:dyDescent="0.35">
      <c r="A97" s="65" t="s">
        <v>54</v>
      </c>
      <c r="B97" s="66">
        <f t="shared" ref="B97:K97" si="20">SUM(B87:B96)</f>
        <v>16162128</v>
      </c>
      <c r="C97" s="67">
        <f t="shared" si="20"/>
        <v>56879551.999999993</v>
      </c>
      <c r="D97" s="67">
        <f t="shared" si="20"/>
        <v>73041680.000000015</v>
      </c>
      <c r="E97" s="111">
        <f>SUM(E87:E96)</f>
        <v>2172698</v>
      </c>
      <c r="F97" s="67">
        <f>SUM(F87:F96)</f>
        <v>2180000</v>
      </c>
      <c r="G97" s="67">
        <f t="shared" si="20"/>
        <v>10826229.999999998</v>
      </c>
      <c r="H97" s="80">
        <f>SUM(H87:H96)</f>
        <v>12723210</v>
      </c>
      <c r="I97" s="68">
        <f t="shared" si="20"/>
        <v>69662756</v>
      </c>
      <c r="J97" s="69">
        <f t="shared" si="20"/>
        <v>170606574.00000003</v>
      </c>
      <c r="K97" s="88">
        <f t="shared" si="20"/>
        <v>170606574.00000003</v>
      </c>
      <c r="L97" s="40"/>
      <c r="M97" s="40"/>
    </row>
    <row r="98" spans="1:13" x14ac:dyDescent="0.3">
      <c r="A98" s="40"/>
      <c r="B98" s="40"/>
      <c r="C98" s="63"/>
      <c r="D98" s="40"/>
      <c r="E98" s="40"/>
      <c r="F98" s="40"/>
      <c r="G98" s="63"/>
      <c r="H98" s="63"/>
      <c r="I98" s="95"/>
      <c r="J98" s="40"/>
      <c r="K98" s="40"/>
      <c r="L98" s="40"/>
      <c r="M98" s="40"/>
    </row>
    <row r="99" spans="1:13" x14ac:dyDescent="0.3">
      <c r="A99" s="40"/>
      <c r="B99" s="95"/>
      <c r="C99" s="95"/>
      <c r="D99" s="95"/>
      <c r="E99" s="40"/>
      <c r="F99" s="63"/>
      <c r="G99" s="63"/>
      <c r="H99" s="63"/>
      <c r="I99" s="40"/>
      <c r="J99" s="95"/>
      <c r="K99" s="95"/>
      <c r="L99" s="95"/>
      <c r="M99" s="95"/>
    </row>
  </sheetData>
  <mergeCells count="69">
    <mergeCell ref="K85:K86"/>
    <mergeCell ref="I75:I76"/>
    <mergeCell ref="J75:J76"/>
    <mergeCell ref="K75:K76"/>
    <mergeCell ref="L75:L76"/>
    <mergeCell ref="A84:A86"/>
    <mergeCell ref="B84:I84"/>
    <mergeCell ref="B85:D85"/>
    <mergeCell ref="G85:H85"/>
    <mergeCell ref="I85:I86"/>
    <mergeCell ref="J85:J86"/>
    <mergeCell ref="J60:J61"/>
    <mergeCell ref="K60:K61"/>
    <mergeCell ref="A74:A76"/>
    <mergeCell ref="B74:H74"/>
    <mergeCell ref="B75:C75"/>
    <mergeCell ref="D75:D76"/>
    <mergeCell ref="E75:E76"/>
    <mergeCell ref="F75:F76"/>
    <mergeCell ref="G75:G76"/>
    <mergeCell ref="H75:H76"/>
    <mergeCell ref="A59:A61"/>
    <mergeCell ref="B59:I59"/>
    <mergeCell ref="B60:C60"/>
    <mergeCell ref="D60:D61"/>
    <mergeCell ref="F60:F61"/>
    <mergeCell ref="G60:G61"/>
    <mergeCell ref="H60:H61"/>
    <mergeCell ref="I60:I61"/>
    <mergeCell ref="A45:A47"/>
    <mergeCell ref="B45:G45"/>
    <mergeCell ref="B46:C46"/>
    <mergeCell ref="D46:D47"/>
    <mergeCell ref="E46:E47"/>
    <mergeCell ref="F46:F47"/>
    <mergeCell ref="G46:G47"/>
    <mergeCell ref="H31:H32"/>
    <mergeCell ref="I31:I32"/>
    <mergeCell ref="J31:J32"/>
    <mergeCell ref="K31:K32"/>
    <mergeCell ref="L31:L32"/>
    <mergeCell ref="M31:M32"/>
    <mergeCell ref="J17:J18"/>
    <mergeCell ref="K17:K18"/>
    <mergeCell ref="L17:L18"/>
    <mergeCell ref="M17:M18"/>
    <mergeCell ref="A30:A32"/>
    <mergeCell ref="B30:L30"/>
    <mergeCell ref="B31:C31"/>
    <mergeCell ref="D31:E31"/>
    <mergeCell ref="F31:F32"/>
    <mergeCell ref="G31:G32"/>
    <mergeCell ref="H3:H4"/>
    <mergeCell ref="I3:I4"/>
    <mergeCell ref="A16:A18"/>
    <mergeCell ref="B16:M16"/>
    <mergeCell ref="B17:C17"/>
    <mergeCell ref="D17:D18"/>
    <mergeCell ref="E17:F17"/>
    <mergeCell ref="G17:G18"/>
    <mergeCell ref="H17:H18"/>
    <mergeCell ref="I17:I18"/>
    <mergeCell ref="A2:A4"/>
    <mergeCell ref="B2:G2"/>
    <mergeCell ref="B3:C3"/>
    <mergeCell ref="D3:D4"/>
    <mergeCell ref="E3:E4"/>
    <mergeCell ref="F3:F4"/>
    <mergeCell ref="G3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Munka1</vt:lpstr>
      <vt:lpstr>Munka2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Csilla</dc:creator>
  <cp:lastModifiedBy>Csilla</cp:lastModifiedBy>
  <dcterms:created xsi:type="dcterms:W3CDTF">2025-05-21T12:59:41Z</dcterms:created>
  <dcterms:modified xsi:type="dcterms:W3CDTF">2025-05-21T13:01:55Z</dcterms:modified>
</cp:coreProperties>
</file>